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195" windowWidth="7710" windowHeight="4800"/>
  </bookViews>
  <sheets>
    <sheet name="Predicted PERP" sheetId="1" r:id="rId1"/>
  </sheets>
  <calcPr calcId="145621"/>
</workbook>
</file>

<file path=xl/calcChain.xml><?xml version="1.0" encoding="utf-8"?>
<calcChain xmlns="http://schemas.openxmlformats.org/spreadsheetml/2006/main">
  <c r="F28" i="1" l="1"/>
  <c r="F32" i="1"/>
  <c r="F31" i="1"/>
  <c r="F30" i="1"/>
  <c r="F29" i="1"/>
  <c r="E29" i="1"/>
  <c r="E30" i="1"/>
  <c r="E31" i="1"/>
  <c r="E32" i="1"/>
  <c r="E28" i="1"/>
  <c r="B39" i="1"/>
  <c r="F39" i="1" s="1"/>
  <c r="B38" i="1"/>
  <c r="F38" i="1" s="1"/>
  <c r="F37" i="1"/>
  <c r="E37" i="1"/>
  <c r="B37" i="1"/>
  <c r="B36" i="1"/>
  <c r="F36" i="1" s="1"/>
  <c r="B35" i="1"/>
  <c r="F35" i="1" s="1"/>
  <c r="B32" i="1"/>
  <c r="B31" i="1"/>
  <c r="B30" i="1"/>
  <c r="B29" i="1"/>
  <c r="B28" i="1"/>
  <c r="D8" i="1"/>
  <c r="F15" i="1"/>
  <c r="F16" i="1"/>
  <c r="F17" i="1"/>
  <c r="F18" i="1"/>
  <c r="F14" i="1"/>
  <c r="F7" i="1"/>
  <c r="E18" i="1"/>
  <c r="E15" i="1"/>
  <c r="E16" i="1"/>
  <c r="E17" i="1"/>
  <c r="E14" i="1"/>
  <c r="D15" i="1"/>
  <c r="D16" i="1"/>
  <c r="D17" i="1"/>
  <c r="D18" i="1"/>
  <c r="D14" i="1"/>
  <c r="D9" i="1"/>
  <c r="D10" i="1"/>
  <c r="D11" i="1"/>
  <c r="D7" i="1"/>
  <c r="C15" i="1"/>
  <c r="C16" i="1"/>
  <c r="C17" i="1"/>
  <c r="C18" i="1"/>
  <c r="C14" i="1"/>
  <c r="C8" i="1"/>
  <c r="C9" i="1"/>
  <c r="C10" i="1"/>
  <c r="C11" i="1"/>
  <c r="C7" i="1"/>
  <c r="B15" i="1"/>
  <c r="B16" i="1"/>
  <c r="B17" i="1"/>
  <c r="B18" i="1"/>
  <c r="B14" i="1"/>
  <c r="B8" i="1"/>
  <c r="B9" i="1"/>
  <c r="B10" i="1"/>
  <c r="B11" i="1"/>
  <c r="B7" i="1"/>
  <c r="E35" i="1" l="1"/>
  <c r="E38" i="1"/>
  <c r="E36" i="1"/>
  <c r="E39" i="1"/>
  <c r="F8" i="1"/>
  <c r="E10" i="1" l="1"/>
  <c r="E8" i="1"/>
  <c r="E7" i="1"/>
  <c r="F10" i="1"/>
  <c r="F9" i="1"/>
  <c r="E9" i="1"/>
  <c r="E11" i="1"/>
  <c r="F11" i="1"/>
</calcChain>
</file>

<file path=xl/sharedStrings.xml><?xml version="1.0" encoding="utf-8"?>
<sst xmlns="http://schemas.openxmlformats.org/spreadsheetml/2006/main" count="36" uniqueCount="17">
  <si>
    <t>Intercept by Model</t>
  </si>
  <si>
    <t>SD of WP HYPER</t>
  </si>
  <si>
    <t>WP Slope by Model</t>
  </si>
  <si>
    <t>BP Slope by Model</t>
  </si>
  <si>
    <t>Actual SD</t>
  </si>
  <si>
    <t>Res Var</t>
  </si>
  <si>
    <t>1. Normal</t>
  </si>
  <si>
    <t>2. Neg Binomial</t>
  </si>
  <si>
    <t>4. Poisson Hurdle</t>
  </si>
  <si>
    <t>5. Two-Part Log</t>
  </si>
  <si>
    <t>SD of BP HYPER</t>
  </si>
  <si>
    <t>1. Normal*</t>
  </si>
  <si>
    <t>2. Neg Binomial*</t>
  </si>
  <si>
    <t>Amount Model:</t>
  </si>
  <si>
    <t>IF Model:</t>
  </si>
  <si>
    <t>4. Poisson Hurdle*</t>
  </si>
  <si>
    <t>5. Two-Part Log*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</si>
</sst>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4914480834304"/>
          <c:y val="0.14190859593283545"/>
          <c:w val="0.5776405447278059"/>
          <c:h val="0.64226945000617264"/>
        </c:manualLayout>
      </c:layout>
      <c:lineChart>
        <c:grouping val="standard"/>
        <c:varyColors val="0"/>
        <c:ser>
          <c:idx val="2"/>
          <c:order val="0"/>
          <c:tx>
            <c:strRef>
              <c:f>'Predicted PERP'!$C$6</c:f>
              <c:strCache>
                <c:ptCount val="1"/>
                <c:pt idx="0">
                  <c:v>1. Normal*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'Predicted PERP'!$A$7:$A$11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PERP'!$C$7:$C$11</c:f>
              <c:numCache>
                <c:formatCode>0.00</c:formatCode>
                <c:ptCount val="5"/>
                <c:pt idx="0">
                  <c:v>0.27325211034657443</c:v>
                </c:pt>
                <c:pt idx="1">
                  <c:v>0.41712605517328727</c:v>
                </c:pt>
                <c:pt idx="2">
                  <c:v>0.56100000000000005</c:v>
                </c:pt>
                <c:pt idx="3">
                  <c:v>0.70487394482671284</c:v>
                </c:pt>
                <c:pt idx="4">
                  <c:v>0.84874788965342574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'Predicted PERP'!$D$6</c:f>
              <c:strCache>
                <c:ptCount val="1"/>
                <c:pt idx="0">
                  <c:v>2. Neg Binomial*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'Predicted PERP'!$A$7:$A$11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PERP'!$D$7:$D$11</c:f>
              <c:numCache>
                <c:formatCode>0.00</c:formatCode>
                <c:ptCount val="5"/>
                <c:pt idx="0">
                  <c:v>1.1407258193280471E-2</c:v>
                </c:pt>
                <c:pt idx="1">
                  <c:v>1.861564875110305E-2</c:v>
                </c:pt>
                <c:pt idx="2">
                  <c:v>3.0379112364492429E-2</c:v>
                </c:pt>
                <c:pt idx="3">
                  <c:v>4.9576057240539192E-2</c:v>
                </c:pt>
                <c:pt idx="4">
                  <c:v>8.0903794094718748E-2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'Predicted PERP'!$E$6</c:f>
              <c:strCache>
                <c:ptCount val="1"/>
                <c:pt idx="0">
                  <c:v>4. Poisson Hurdle</c:v>
                </c:pt>
              </c:strCache>
            </c:strRef>
          </c:tx>
          <c:marker>
            <c:symbol val="none"/>
          </c:marker>
          <c:cat>
            <c:numRef>
              <c:f>'Predicted PERP'!$A$7:$A$11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PERP'!$E$7:$E$11</c:f>
              <c:numCache>
                <c:formatCode>0.00</c:formatCode>
                <c:ptCount val="5"/>
                <c:pt idx="0">
                  <c:v>1.1060129937080203</c:v>
                </c:pt>
                <c:pt idx="1">
                  <c:v>1.1279263131330783</c:v>
                </c:pt>
                <c:pt idx="2">
                  <c:v>1.1502737988572274</c:v>
                </c:pt>
                <c:pt idx="3">
                  <c:v>1.1730640529718075</c:v>
                </c:pt>
                <c:pt idx="4">
                  <c:v>1.1963058480004929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'Predicted PERP'!$F$6</c:f>
              <c:strCache>
                <c:ptCount val="1"/>
                <c:pt idx="0">
                  <c:v>5. Two-Part Log</c:v>
                </c:pt>
              </c:strCache>
            </c:strRef>
          </c:tx>
          <c:marker>
            <c:symbol val="none"/>
          </c:marker>
          <c:cat>
            <c:numRef>
              <c:f>'Predicted PERP'!$A$7:$A$11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PERP'!$F$7:$F$11</c:f>
              <c:numCache>
                <c:formatCode>0.00</c:formatCode>
                <c:ptCount val="5"/>
                <c:pt idx="0">
                  <c:v>1.3593376841627833</c:v>
                </c:pt>
                <c:pt idx="1">
                  <c:v>1.4297488394443234</c:v>
                </c:pt>
                <c:pt idx="2">
                  <c:v>1.5038071611701118</c:v>
                </c:pt>
                <c:pt idx="3">
                  <c:v>1.5817015657557207</c:v>
                </c:pt>
                <c:pt idx="4">
                  <c:v>1.6636307551344978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64000"/>
        <c:axId val="57895168"/>
      </c:lineChart>
      <c:catAx>
        <c:axId val="17606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SD for WP Hyperarousal</a:t>
                </a:r>
              </a:p>
            </c:rich>
          </c:tx>
          <c:layout>
            <c:manualLayout>
              <c:xMode val="edge"/>
              <c:yMode val="edge"/>
              <c:x val="0.26543470792990975"/>
              <c:y val="0.9010626877778782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7895168"/>
        <c:crossesAt val="-4"/>
        <c:auto val="1"/>
        <c:lblAlgn val="ctr"/>
        <c:lblOffset val="100"/>
        <c:noMultiLvlLbl val="0"/>
      </c:catAx>
      <c:valAx>
        <c:axId val="57895168"/>
        <c:scaling>
          <c:orientation val="minMax"/>
          <c:max val="2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 Count of IPV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76064000"/>
        <c:crossesAt val="1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0036224539260883"/>
          <c:y val="0.15549532649276235"/>
          <c:w val="0.28519905869080459"/>
          <c:h val="0.5498357496697255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4914480834304"/>
          <c:y val="0.14190859593283545"/>
          <c:w val="0.5776405447278059"/>
          <c:h val="0.64226945000617264"/>
        </c:manualLayout>
      </c:layout>
      <c:lineChart>
        <c:grouping val="standard"/>
        <c:varyColors val="0"/>
        <c:ser>
          <c:idx val="2"/>
          <c:order val="0"/>
          <c:tx>
            <c:strRef>
              <c:f>'Predicted PERP'!$C$13</c:f>
              <c:strCache>
                <c:ptCount val="1"/>
                <c:pt idx="0">
                  <c:v>1. Normal*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'Predicted PERP'!$A$14:$A$18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PERP'!$C$14:$C$18</c:f>
              <c:numCache>
                <c:formatCode>0.00</c:formatCode>
                <c:ptCount val="5"/>
                <c:pt idx="0">
                  <c:v>-1.5498048565647737E-2</c:v>
                </c:pt>
                <c:pt idx="1">
                  <c:v>0.27275097571717616</c:v>
                </c:pt>
                <c:pt idx="2">
                  <c:v>0.56100000000000005</c:v>
                </c:pt>
                <c:pt idx="3">
                  <c:v>0.84924902428282389</c:v>
                </c:pt>
                <c:pt idx="4">
                  <c:v>1.1374980485656478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'Predicted PERP'!$D$13</c:f>
              <c:strCache>
                <c:ptCount val="1"/>
                <c:pt idx="0">
                  <c:v>2. Neg Binomial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'Predicted PERP'!$A$14:$A$18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PERP'!$D$14:$D$18</c:f>
              <c:numCache>
                <c:formatCode>0.00</c:formatCode>
                <c:ptCount val="5"/>
                <c:pt idx="0">
                  <c:v>2.1206161789098701E-2</c:v>
                </c:pt>
                <c:pt idx="1">
                  <c:v>2.5381575439886218E-2</c:v>
                </c:pt>
                <c:pt idx="2">
                  <c:v>3.0379112364492429E-2</c:v>
                </c:pt>
                <c:pt idx="3">
                  <c:v>3.6360645549376264E-2</c:v>
                </c:pt>
                <c:pt idx="4">
                  <c:v>4.3519920164377904E-2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'Predicted PERP'!$E$13</c:f>
              <c:strCache>
                <c:ptCount val="1"/>
                <c:pt idx="0">
                  <c:v>4. Poisson Hurdle</c:v>
                </c:pt>
              </c:strCache>
            </c:strRef>
          </c:tx>
          <c:marker>
            <c:symbol val="none"/>
          </c:marker>
          <c:cat>
            <c:numRef>
              <c:f>'Predicted PERP'!$A$14:$A$18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PERP'!$E$14:$E$18</c:f>
              <c:numCache>
                <c:formatCode>0.00</c:formatCode>
                <c:ptCount val="5"/>
                <c:pt idx="0">
                  <c:v>0.76416274309139587</c:v>
                </c:pt>
                <c:pt idx="1">
                  <c:v>0.93754806886948439</c:v>
                </c:pt>
                <c:pt idx="2">
                  <c:v>1.1502737988572274</c:v>
                </c:pt>
                <c:pt idx="3">
                  <c:v>1.4112661059959255</c:v>
                </c:pt>
                <c:pt idx="4">
                  <c:v>1.73147647448076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'Predicted PERP'!$F$13</c:f>
              <c:strCache>
                <c:ptCount val="1"/>
                <c:pt idx="0">
                  <c:v>5. Two-Part Log</c:v>
                </c:pt>
              </c:strCache>
            </c:strRef>
          </c:tx>
          <c:marker>
            <c:symbol val="none"/>
          </c:marker>
          <c:cat>
            <c:numRef>
              <c:f>'Predicted PERP'!$A$14:$A$18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PERP'!$F$14:$F$18</c:f>
              <c:numCache>
                <c:formatCode>0.00</c:formatCode>
                <c:ptCount val="5"/>
                <c:pt idx="0">
                  <c:v>1.2761753720742139</c:v>
                </c:pt>
                <c:pt idx="1">
                  <c:v>1.3853236673911751</c:v>
                </c:pt>
                <c:pt idx="2">
                  <c:v>1.5038071611701118</c:v>
                </c:pt>
                <c:pt idx="3">
                  <c:v>1.6324242711056975</c:v>
                </c:pt>
                <c:pt idx="4">
                  <c:v>1.7720417016909809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81888"/>
        <c:axId val="39746880"/>
      </c:lineChart>
      <c:catAx>
        <c:axId val="8298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SD for BP Hyperarousal</a:t>
                </a:r>
              </a:p>
            </c:rich>
          </c:tx>
          <c:layout>
            <c:manualLayout>
              <c:xMode val="edge"/>
              <c:yMode val="edge"/>
              <c:x val="0.26543470792990975"/>
              <c:y val="0.9010626877778782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9746880"/>
        <c:crossesAt val="-4"/>
        <c:auto val="1"/>
        <c:lblAlgn val="ctr"/>
        <c:lblOffset val="100"/>
        <c:noMultiLvlLbl val="0"/>
      </c:catAx>
      <c:valAx>
        <c:axId val="39746880"/>
        <c:scaling>
          <c:orientation val="minMax"/>
          <c:max val="2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Count of IPV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2981888"/>
        <c:crossesAt val="1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0036224539260883"/>
          <c:y val="0.15549532649276235"/>
          <c:w val="0.28519905869080459"/>
          <c:h val="0.5498357496697255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90703805196159"/>
          <c:y val="0.22841140486180977"/>
          <c:w val="0.80724871946072818"/>
          <c:h val="0.55576664107719831"/>
        </c:manualLayout>
      </c:layout>
      <c:lineChart>
        <c:grouping val="standard"/>
        <c:varyColors val="0"/>
        <c:ser>
          <c:idx val="2"/>
          <c:order val="0"/>
          <c:tx>
            <c:strRef>
              <c:f>'Predicted PERP'!$E$27</c:f>
              <c:strCache>
                <c:ptCount val="1"/>
                <c:pt idx="0">
                  <c:v>4. Poisson Hurdle*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'Predicted PERP'!$A$28:$A$32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PERP'!$E$28:$E$32</c:f>
              <c:numCache>
                <c:formatCode>0.00</c:formatCode>
                <c:ptCount val="5"/>
                <c:pt idx="0">
                  <c:v>-5.2903723843191504</c:v>
                </c:pt>
                <c:pt idx="1">
                  <c:v>-4.7246861921595755</c:v>
                </c:pt>
                <c:pt idx="2">
                  <c:v>-4.1589999999999998</c:v>
                </c:pt>
                <c:pt idx="3">
                  <c:v>-3.5933138078404245</c:v>
                </c:pt>
                <c:pt idx="4">
                  <c:v>-3.0276276156808493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'Predicted PERP'!$F$27</c:f>
              <c:strCache>
                <c:ptCount val="1"/>
                <c:pt idx="0">
                  <c:v>5. Two-Part Log*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'Predicted PERP'!$A$28:$A$32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PERP'!$F$28:$F$32</c:f>
              <c:numCache>
                <c:formatCode>0.00</c:formatCode>
                <c:ptCount val="5"/>
                <c:pt idx="0">
                  <c:v>-5.3306247390386199</c:v>
                </c:pt>
                <c:pt idx="1">
                  <c:v>-4.7533123695193096</c:v>
                </c:pt>
                <c:pt idx="2">
                  <c:v>-4.1760000000000002</c:v>
                </c:pt>
                <c:pt idx="3">
                  <c:v>-3.5986876304806903</c:v>
                </c:pt>
                <c:pt idx="4">
                  <c:v>-3.0213752609613804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55456"/>
        <c:axId val="83658432"/>
      </c:lineChart>
      <c:catAx>
        <c:axId val="13595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SD for WP Hyperarousal</a:t>
                </a:r>
              </a:p>
            </c:rich>
          </c:tx>
          <c:layout>
            <c:manualLayout>
              <c:xMode val="edge"/>
              <c:yMode val="edge"/>
              <c:x val="0.35060367454068242"/>
              <c:y val="0.897458412383978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3658432"/>
        <c:crossesAt val="-10"/>
        <c:auto val="1"/>
        <c:lblAlgn val="ctr"/>
        <c:lblOffset val="100"/>
        <c:noMultiLvlLbl val="0"/>
      </c:catAx>
      <c:valAx>
        <c:axId val="83658432"/>
        <c:scaling>
          <c:orientation val="minMax"/>
          <c:max val="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Logit of IPV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35955456"/>
        <c:crossesAt val="1"/>
        <c:crossBetween val="between"/>
        <c:majorUnit val="1"/>
      </c:valAx>
    </c:plotArea>
    <c:legend>
      <c:legendPos val="t"/>
      <c:layout>
        <c:manualLayout>
          <c:xMode val="edge"/>
          <c:yMode val="edge"/>
          <c:x val="7.7992761917976092E-2"/>
          <c:y val="0.10091994375047005"/>
          <c:w val="0.82051938441615502"/>
          <c:h val="0.1063391403925263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158104686253425"/>
          <c:y val="0.22841140486180977"/>
          <c:w val="0.74557471065015557"/>
          <c:h val="0.55576664107719831"/>
        </c:manualLayout>
      </c:layout>
      <c:lineChart>
        <c:grouping val="standard"/>
        <c:varyColors val="0"/>
        <c:ser>
          <c:idx val="2"/>
          <c:order val="0"/>
          <c:tx>
            <c:strRef>
              <c:f>'Predicted PERP'!$E$27</c:f>
              <c:strCache>
                <c:ptCount val="1"/>
                <c:pt idx="0">
                  <c:v>4. Poisson Hurdle*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'Predicted PERP'!$A$35:$A$39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PERP'!$E$35:$E$39</c:f>
              <c:numCache>
                <c:formatCode>0.00</c:formatCode>
                <c:ptCount val="5"/>
                <c:pt idx="0">
                  <c:v>5.0146100879370163E-3</c:v>
                </c:pt>
                <c:pt idx="1">
                  <c:v>8.7954516235245524E-3</c:v>
                </c:pt>
                <c:pt idx="2">
                  <c:v>1.5382844439992506E-2</c:v>
                </c:pt>
                <c:pt idx="3">
                  <c:v>2.6770645380788115E-2</c:v>
                </c:pt>
                <c:pt idx="4">
                  <c:v>4.6193240465371821E-2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'Predicted PERP'!$F$27</c:f>
              <c:strCache>
                <c:ptCount val="1"/>
                <c:pt idx="0">
                  <c:v>5. Two-Part Log*</c:v>
                </c:pt>
              </c:strCache>
            </c:strRef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'Predicted PERP'!$A$35:$A$39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'Predicted PERP'!$F$35:$F$39</c:f>
              <c:numCache>
                <c:formatCode>0.00</c:formatCode>
                <c:ptCount val="5"/>
                <c:pt idx="0">
                  <c:v>4.8177218709052807E-3</c:v>
                </c:pt>
                <c:pt idx="1">
                  <c:v>8.5493631167132111E-3</c:v>
                </c:pt>
                <c:pt idx="2">
                  <c:v>1.5127468886493408E-2</c:v>
                </c:pt>
                <c:pt idx="3">
                  <c:v>2.663099140753674E-2</c:v>
                </c:pt>
                <c:pt idx="4">
                  <c:v>4.6469498563164034E-2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07712"/>
        <c:axId val="83522048"/>
      </c:lineChart>
      <c:catAx>
        <c:axId val="9470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SD for WP Hyperarousal</a:t>
                </a:r>
              </a:p>
            </c:rich>
          </c:tx>
          <c:layout>
            <c:manualLayout>
              <c:xMode val="edge"/>
              <c:yMode val="edge"/>
              <c:x val="0.35060367454068242"/>
              <c:y val="0.897458412383978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3522048"/>
        <c:crossesAt val="-10"/>
        <c:auto val="1"/>
        <c:lblAlgn val="ctr"/>
        <c:lblOffset val="100"/>
        <c:noMultiLvlLbl val="0"/>
      </c:catAx>
      <c:valAx>
        <c:axId val="83522048"/>
        <c:scaling>
          <c:orientation val="minMax"/>
          <c:max val="5.000000000000001E-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Probability of IPV</a:t>
                </a:r>
              </a:p>
            </c:rich>
          </c:tx>
          <c:layout>
            <c:manualLayout>
              <c:xMode val="edge"/>
              <c:yMode val="edge"/>
              <c:x val="1.7870662642940554E-2"/>
              <c:y val="0.24875943109077828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94707712"/>
        <c:crossesAt val="1"/>
        <c:crossBetween val="between"/>
        <c:majorUnit val="1.0000000000000002E-2"/>
      </c:valAx>
    </c:plotArea>
    <c:legend>
      <c:legendPos val="t"/>
      <c:layout>
        <c:manualLayout>
          <c:xMode val="edge"/>
          <c:yMode val="edge"/>
          <c:x val="7.7992761917976092E-2"/>
          <c:y val="0.10091994375047005"/>
          <c:w val="0.82051938441615502"/>
          <c:h val="0.1063391403925263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7091</xdr:colOff>
      <xdr:row>0</xdr:row>
      <xdr:rowOff>153065</xdr:rowOff>
    </xdr:from>
    <xdr:to>
      <xdr:col>16</xdr:col>
      <xdr:colOff>409575</xdr:colOff>
      <xdr:row>17</xdr:row>
      <xdr:rowOff>95251</xdr:rowOff>
    </xdr:to>
    <xdr:graphicFrame macro="">
      <xdr:nvGraphicFramePr>
        <xdr:cNvPr id="108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485775</xdr:colOff>
      <xdr:row>0</xdr:row>
      <xdr:rowOff>153065</xdr:rowOff>
    </xdr:from>
    <xdr:to>
      <xdr:col>26</xdr:col>
      <xdr:colOff>278659</xdr:colOff>
      <xdr:row>17</xdr:row>
      <xdr:rowOff>95251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20</xdr:row>
      <xdr:rowOff>0</xdr:rowOff>
    </xdr:from>
    <xdr:to>
      <xdr:col>14</xdr:col>
      <xdr:colOff>57150</xdr:colOff>
      <xdr:row>35</xdr:row>
      <xdr:rowOff>142875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123825</xdr:colOff>
      <xdr:row>20</xdr:row>
      <xdr:rowOff>0</xdr:rowOff>
    </xdr:from>
    <xdr:to>
      <xdr:col>21</xdr:col>
      <xdr:colOff>180975</xdr:colOff>
      <xdr:row>35</xdr:row>
      <xdr:rowOff>142875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0.01012</cdr:x>
      <cdr:y>0.02413</cdr:y>
    </cdr:from>
    <cdr:to>
      <cdr:x>0.99724</cdr:x>
      <cdr:y>0.09983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9584" y="85024"/>
          <a:ext cx="5813047" cy="2667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/>
            <a:t>Predicted Count of Daily IPV by Model (* </a:t>
          </a:r>
          <a:r>
            <a:rPr lang="en-US" sz="1400" b="1" i="1"/>
            <a:t>p</a:t>
          </a:r>
          <a:r>
            <a:rPr lang="en-US" sz="1400" b="1" baseline="0"/>
            <a:t> &lt; .10)</a:t>
          </a:r>
          <a:endParaRPr lang="en-US" sz="14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0.01012</cdr:x>
      <cdr:y>0.02413</cdr:y>
    </cdr:from>
    <cdr:to>
      <cdr:x>0.99724</cdr:x>
      <cdr:y>0.09983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9584" y="85024"/>
          <a:ext cx="5813047" cy="2667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/>
            <a:t>Predicted Mean Count of Between-Person IPV by Model (* </a:t>
          </a:r>
          <a:r>
            <a:rPr lang="en-US" sz="1400" b="1" i="1"/>
            <a:t>p</a:t>
          </a:r>
          <a:r>
            <a:rPr lang="en-US" sz="1400" b="1"/>
            <a:t> &lt; .10)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0.0085</cdr:x>
      <cdr:y>0.00541</cdr:y>
    </cdr:from>
    <cdr:to>
      <cdr:x>0.99562</cdr:x>
      <cdr:y>0.11083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0071" y="19051"/>
          <a:ext cx="5813035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/>
            <a:t>Predicted Logit of Daily IPV by Model (* </a:t>
          </a:r>
          <a:r>
            <a:rPr lang="en-US" sz="1400" b="1" i="1"/>
            <a:t>p</a:t>
          </a:r>
          <a:r>
            <a:rPr lang="en-US" sz="1400" b="1" baseline="0"/>
            <a:t> &lt; .001)</a:t>
          </a:r>
          <a:endParaRPr lang="en-US" sz="14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0.0085</cdr:x>
      <cdr:y>0.00541</cdr:y>
    </cdr:from>
    <cdr:to>
      <cdr:x>0.99562</cdr:x>
      <cdr:y>0.11083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0071" y="19051"/>
          <a:ext cx="5813035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/>
            <a:t>Predicted Probability of Daily IPV by Model (* </a:t>
          </a:r>
          <a:r>
            <a:rPr lang="en-US" sz="1400" b="1" i="1"/>
            <a:t>p</a:t>
          </a:r>
          <a:r>
            <a:rPr lang="en-US" sz="1400" b="1" baseline="0"/>
            <a:t> &lt; .001)</a:t>
          </a:r>
          <a:endParaRPr lang="en-US" sz="14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zoomScaleNormal="100" workbookViewId="0">
      <selection activeCell="Y27" sqref="Y27"/>
    </sheetView>
  </sheetViews>
  <sheetFormatPr defaultRowHeight="15" x14ac:dyDescent="0.25"/>
  <cols>
    <col min="1" max="1" width="18.7109375" bestFit="1" customWidth="1"/>
    <col min="4" max="4" width="15" bestFit="1" customWidth="1"/>
    <col min="5" max="5" width="16.42578125" bestFit="1" customWidth="1"/>
    <col min="6" max="6" width="14.5703125" bestFit="1" customWidth="1"/>
  </cols>
  <sheetData>
    <row r="1" spans="1:6" x14ac:dyDescent="0.25">
      <c r="A1" s="5" t="s">
        <v>13</v>
      </c>
      <c r="B1" s="1" t="s">
        <v>5</v>
      </c>
      <c r="C1" s="2" t="s">
        <v>6</v>
      </c>
      <c r="D1" s="2" t="s">
        <v>7</v>
      </c>
      <c r="E1" s="2" t="s">
        <v>8</v>
      </c>
      <c r="F1" s="2" t="s">
        <v>9</v>
      </c>
    </row>
    <row r="2" spans="1:6" x14ac:dyDescent="0.25">
      <c r="A2" s="1" t="s">
        <v>0</v>
      </c>
      <c r="C2" s="4">
        <v>0.56100000000000005</v>
      </c>
      <c r="D2" s="4">
        <v>-3.4940000000000002</v>
      </c>
      <c r="E2" s="4">
        <v>0.14000000000000001</v>
      </c>
      <c r="F2" s="4">
        <v>0.40799999999999997</v>
      </c>
    </row>
    <row r="3" spans="1:6" x14ac:dyDescent="0.25">
      <c r="A3" s="1" t="s">
        <v>2</v>
      </c>
      <c r="B3" s="1">
        <v>0.13200000000000001</v>
      </c>
      <c r="C3" s="4">
        <v>0.39600000000000002</v>
      </c>
      <c r="D3" s="4">
        <v>1.3480000000000001</v>
      </c>
      <c r="E3" s="4">
        <v>5.3999999999999999E-2</v>
      </c>
      <c r="F3" s="4">
        <v>0.13900000000000001</v>
      </c>
    </row>
    <row r="4" spans="1:6" x14ac:dyDescent="0.25">
      <c r="A4" s="1" t="s">
        <v>3</v>
      </c>
      <c r="B4" s="1">
        <v>0.115</v>
      </c>
      <c r="C4" s="4">
        <v>0.85</v>
      </c>
      <c r="D4" s="4">
        <v>0.53</v>
      </c>
      <c r="E4" s="4">
        <v>0.60299999999999998</v>
      </c>
      <c r="F4" s="4">
        <v>0.24199999999999999</v>
      </c>
    </row>
    <row r="6" spans="1:6" x14ac:dyDescent="0.25">
      <c r="A6" s="2" t="s">
        <v>1</v>
      </c>
      <c r="B6" s="2" t="s">
        <v>4</v>
      </c>
      <c r="C6" s="2" t="s">
        <v>11</v>
      </c>
      <c r="D6" s="2" t="s">
        <v>12</v>
      </c>
      <c r="E6" s="2" t="s">
        <v>8</v>
      </c>
      <c r="F6" s="2" t="s">
        <v>9</v>
      </c>
    </row>
    <row r="7" spans="1:6" x14ac:dyDescent="0.25">
      <c r="A7">
        <v>-2</v>
      </c>
      <c r="B7" s="3">
        <f>SQRT($B$3)*A7</f>
        <v>-0.72663608498339805</v>
      </c>
      <c r="C7" s="3">
        <f>C$2+(C$3*$B7)</f>
        <v>0.27325211034657443</v>
      </c>
      <c r="D7" s="3">
        <f>EXP(D$2+(D$3*$B7))</f>
        <v>1.1407258193280471E-2</v>
      </c>
      <c r="E7" s="3">
        <f>EXP(E$2+(E$3*$B7))</f>
        <v>1.1060129937080203</v>
      </c>
      <c r="F7" s="3">
        <f>EXP(F$2+(F$3*$B7))</f>
        <v>1.3593376841627833</v>
      </c>
    </row>
    <row r="8" spans="1:6" x14ac:dyDescent="0.25">
      <c r="A8">
        <v>-1</v>
      </c>
      <c r="B8" s="3">
        <f>SQRT($B$3)*A8</f>
        <v>-0.36331804249169902</v>
      </c>
      <c r="C8" s="3">
        <f t="shared" ref="C8:C11" si="0">C$2+(C$3*$B8)</f>
        <v>0.41712605517328727</v>
      </c>
      <c r="D8" s="3">
        <f>EXP(D$2+(D$3*$B8))</f>
        <v>1.861564875110305E-2</v>
      </c>
      <c r="E8" s="3">
        <f>EXP(E$2+(E$3*$B8))</f>
        <v>1.1279263131330783</v>
      </c>
      <c r="F8" s="3">
        <f t="shared" ref="D8:F11" si="1">EXP(F$2+(F$3*$B8))</f>
        <v>1.4297488394443234</v>
      </c>
    </row>
    <row r="9" spans="1:6" x14ac:dyDescent="0.25">
      <c r="A9">
        <v>0</v>
      </c>
      <c r="B9" s="3">
        <f>SQRT($B$3)*A9</f>
        <v>0</v>
      </c>
      <c r="C9" s="3">
        <f t="shared" si="0"/>
        <v>0.56100000000000005</v>
      </c>
      <c r="D9" s="3">
        <f t="shared" ref="D8:D11" si="2">EXP(D$2+(D$3*$B9))</f>
        <v>3.0379112364492429E-2</v>
      </c>
      <c r="E9" s="3">
        <f>EXP(E$2+(E$3*$B9))</f>
        <v>1.1502737988572274</v>
      </c>
      <c r="F9" s="3">
        <f t="shared" si="1"/>
        <v>1.5038071611701118</v>
      </c>
    </row>
    <row r="10" spans="1:6" x14ac:dyDescent="0.25">
      <c r="A10">
        <v>1</v>
      </c>
      <c r="B10" s="3">
        <f>SQRT($B$3)*A10</f>
        <v>0.36331804249169902</v>
      </c>
      <c r="C10" s="3">
        <f t="shared" si="0"/>
        <v>0.70487394482671284</v>
      </c>
      <c r="D10" s="3">
        <f t="shared" si="2"/>
        <v>4.9576057240539192E-2</v>
      </c>
      <c r="E10" s="3">
        <f>EXP(E$2+(E$3*$B10))</f>
        <v>1.1730640529718075</v>
      </c>
      <c r="F10" s="3">
        <f t="shared" si="1"/>
        <v>1.5817015657557207</v>
      </c>
    </row>
    <row r="11" spans="1:6" x14ac:dyDescent="0.25">
      <c r="A11">
        <v>2</v>
      </c>
      <c r="B11" s="3">
        <f>SQRT($B$3)*A11</f>
        <v>0.72663608498339805</v>
      </c>
      <c r="C11" s="3">
        <f t="shared" si="0"/>
        <v>0.84874788965342574</v>
      </c>
      <c r="D11" s="3">
        <f t="shared" si="2"/>
        <v>8.0903794094718748E-2</v>
      </c>
      <c r="E11" s="3">
        <f>EXP(E$2+(E$3*$B11))</f>
        <v>1.1963058480004929</v>
      </c>
      <c r="F11" s="3">
        <f t="shared" si="1"/>
        <v>1.6636307551344978</v>
      </c>
    </row>
    <row r="13" spans="1:6" x14ac:dyDescent="0.25">
      <c r="A13" s="2" t="s">
        <v>10</v>
      </c>
      <c r="B13" s="2" t="s">
        <v>4</v>
      </c>
      <c r="C13" s="2" t="s">
        <v>11</v>
      </c>
      <c r="D13" s="2" t="s">
        <v>7</v>
      </c>
      <c r="E13" s="2" t="s">
        <v>8</v>
      </c>
      <c r="F13" s="2" t="s">
        <v>9</v>
      </c>
    </row>
    <row r="14" spans="1:6" x14ac:dyDescent="0.25">
      <c r="A14">
        <v>-2</v>
      </c>
      <c r="B14" s="3">
        <f>SQRT($B$4)*A14</f>
        <v>-0.67823299831252681</v>
      </c>
      <c r="C14" s="3">
        <f>C$2+(C$4*$B14)</f>
        <v>-1.5498048565647737E-2</v>
      </c>
      <c r="D14" s="3">
        <f>EXP(D$2+(D$4*$B14))</f>
        <v>2.1206161789098701E-2</v>
      </c>
      <c r="E14" s="3">
        <f>EXP(E$2+(E$4*$B14))</f>
        <v>0.76416274309139587</v>
      </c>
      <c r="F14" s="3">
        <f>EXP(F$2+(F$4*$B14))</f>
        <v>1.2761753720742139</v>
      </c>
    </row>
    <row r="15" spans="1:6" x14ac:dyDescent="0.25">
      <c r="A15">
        <v>-1</v>
      </c>
      <c r="B15" s="3">
        <f t="shared" ref="B15:B18" si="3">SQRT($B$4)*A15</f>
        <v>-0.33911649915626341</v>
      </c>
      <c r="C15" s="3">
        <f t="shared" ref="C15:C18" si="4">C$2+(C$4*$B15)</f>
        <v>0.27275097571717616</v>
      </c>
      <c r="D15" s="3">
        <f t="shared" ref="D15:F18" si="5">EXP(D$2+(D$4*$B15))</f>
        <v>2.5381575439886218E-2</v>
      </c>
      <c r="E15" s="3">
        <f t="shared" si="5"/>
        <v>0.93754806886948439</v>
      </c>
      <c r="F15" s="3">
        <f t="shared" si="5"/>
        <v>1.3853236673911751</v>
      </c>
    </row>
    <row r="16" spans="1:6" x14ac:dyDescent="0.25">
      <c r="A16">
        <v>0</v>
      </c>
      <c r="B16" s="3">
        <f t="shared" si="3"/>
        <v>0</v>
      </c>
      <c r="C16" s="3">
        <f t="shared" si="4"/>
        <v>0.56100000000000005</v>
      </c>
      <c r="D16" s="3">
        <f t="shared" si="5"/>
        <v>3.0379112364492429E-2</v>
      </c>
      <c r="E16" s="3">
        <f t="shared" si="5"/>
        <v>1.1502737988572274</v>
      </c>
      <c r="F16" s="3">
        <f t="shared" si="5"/>
        <v>1.5038071611701118</v>
      </c>
    </row>
    <row r="17" spans="1:6" x14ac:dyDescent="0.25">
      <c r="A17">
        <v>1</v>
      </c>
      <c r="B17" s="3">
        <f t="shared" si="3"/>
        <v>0.33911649915626341</v>
      </c>
      <c r="C17" s="3">
        <f t="shared" si="4"/>
        <v>0.84924902428282389</v>
      </c>
      <c r="D17" s="3">
        <f t="shared" si="5"/>
        <v>3.6360645549376264E-2</v>
      </c>
      <c r="E17" s="3">
        <f t="shared" si="5"/>
        <v>1.4112661059959255</v>
      </c>
      <c r="F17" s="3">
        <f t="shared" si="5"/>
        <v>1.6324242711056975</v>
      </c>
    </row>
    <row r="18" spans="1:6" x14ac:dyDescent="0.25">
      <c r="A18">
        <v>2</v>
      </c>
      <c r="B18" s="3">
        <f t="shared" si="3"/>
        <v>0.67823299831252681</v>
      </c>
      <c r="C18" s="3">
        <f t="shared" si="4"/>
        <v>1.1374980485656478</v>
      </c>
      <c r="D18" s="3">
        <f t="shared" si="5"/>
        <v>4.3519920164377904E-2</v>
      </c>
      <c r="E18" s="3">
        <f>EXP(E$2+(E$4*$B18))</f>
        <v>1.73147647448076</v>
      </c>
      <c r="F18" s="3">
        <f t="shared" si="5"/>
        <v>1.7720417016909809</v>
      </c>
    </row>
    <row r="20" spans="1:6" x14ac:dyDescent="0.25">
      <c r="A20" s="1"/>
      <c r="B20" s="1"/>
    </row>
    <row r="21" spans="1:6" x14ac:dyDescent="0.25">
      <c r="A21" s="1"/>
      <c r="B21" s="1"/>
    </row>
    <row r="22" spans="1:6" x14ac:dyDescent="0.25">
      <c r="A22" s="5" t="s">
        <v>14</v>
      </c>
      <c r="B22" s="1" t="s">
        <v>5</v>
      </c>
      <c r="C22" s="2"/>
      <c r="D22" s="2"/>
      <c r="E22" s="2" t="s">
        <v>8</v>
      </c>
      <c r="F22" s="2" t="s">
        <v>9</v>
      </c>
    </row>
    <row r="23" spans="1:6" x14ac:dyDescent="0.25">
      <c r="A23" s="1" t="s">
        <v>0</v>
      </c>
      <c r="C23" s="4"/>
      <c r="D23" s="4"/>
      <c r="E23" s="4">
        <v>-4.1589999999999998</v>
      </c>
      <c r="F23" s="4">
        <v>-4.1760000000000002</v>
      </c>
    </row>
    <row r="24" spans="1:6" x14ac:dyDescent="0.25">
      <c r="A24" s="1" t="s">
        <v>2</v>
      </c>
      <c r="B24" s="1">
        <v>0.13200000000000001</v>
      </c>
      <c r="C24" s="4"/>
      <c r="D24" s="4"/>
      <c r="E24" s="4">
        <v>1.5569999999999999</v>
      </c>
      <c r="F24" s="4">
        <v>1.589</v>
      </c>
    </row>
    <row r="25" spans="1:6" x14ac:dyDescent="0.25">
      <c r="A25" s="1" t="s">
        <v>3</v>
      </c>
      <c r="B25" s="1">
        <v>0.115</v>
      </c>
      <c r="C25" s="4"/>
      <c r="D25" s="4"/>
      <c r="E25" s="4">
        <v>0.38300000000000001</v>
      </c>
      <c r="F25" s="4">
        <v>0.40699999999999997</v>
      </c>
    </row>
    <row r="27" spans="1:6" x14ac:dyDescent="0.25">
      <c r="A27" s="2" t="s">
        <v>1</v>
      </c>
      <c r="B27" s="2" t="s">
        <v>4</v>
      </c>
      <c r="C27" s="2"/>
      <c r="D27" s="2"/>
      <c r="E27" s="2" t="s">
        <v>15</v>
      </c>
      <c r="F27" s="2" t="s">
        <v>16</v>
      </c>
    </row>
    <row r="28" spans="1:6" x14ac:dyDescent="0.25">
      <c r="A28">
        <v>-2</v>
      </c>
      <c r="B28" s="3">
        <f>SQRT($B$3)*A28</f>
        <v>-0.72663608498339805</v>
      </c>
      <c r="C28" s="3"/>
      <c r="D28" s="3"/>
      <c r="E28" s="3">
        <f>E$23+(E$24*$B28)</f>
        <v>-5.2903723843191504</v>
      </c>
      <c r="F28" s="3">
        <f>F$23+(F$24*$B28)</f>
        <v>-5.3306247390386199</v>
      </c>
    </row>
    <row r="29" spans="1:6" x14ac:dyDescent="0.25">
      <c r="A29">
        <v>-1</v>
      </c>
      <c r="B29" s="3">
        <f>SQRT($B$3)*A29</f>
        <v>-0.36331804249169902</v>
      </c>
      <c r="C29" s="3"/>
      <c r="D29" s="3"/>
      <c r="E29" s="3">
        <f t="shared" ref="E29:F32" si="6">E$23+(E$24*$B29)</f>
        <v>-4.7246861921595755</v>
      </c>
      <c r="F29" s="3">
        <f t="shared" si="6"/>
        <v>-4.7533123695193096</v>
      </c>
    </row>
    <row r="30" spans="1:6" x14ac:dyDescent="0.25">
      <c r="A30">
        <v>0</v>
      </c>
      <c r="B30" s="3">
        <f>SQRT($B$3)*A30</f>
        <v>0</v>
      </c>
      <c r="C30" s="3"/>
      <c r="D30" s="3"/>
      <c r="E30" s="3">
        <f t="shared" si="6"/>
        <v>-4.1589999999999998</v>
      </c>
      <c r="F30" s="3">
        <f t="shared" si="6"/>
        <v>-4.1760000000000002</v>
      </c>
    </row>
    <row r="31" spans="1:6" x14ac:dyDescent="0.25">
      <c r="A31">
        <v>1</v>
      </c>
      <c r="B31" s="3">
        <f>SQRT($B$3)*A31</f>
        <v>0.36331804249169902</v>
      </c>
      <c r="C31" s="3"/>
      <c r="D31" s="3"/>
      <c r="E31" s="3">
        <f t="shared" si="6"/>
        <v>-3.5933138078404245</v>
      </c>
      <c r="F31" s="3">
        <f t="shared" si="6"/>
        <v>-3.5986876304806903</v>
      </c>
    </row>
    <row r="32" spans="1:6" x14ac:dyDescent="0.25">
      <c r="A32">
        <v>2</v>
      </c>
      <c r="B32" s="3">
        <f>SQRT($B$3)*A32</f>
        <v>0.72663608498339805</v>
      </c>
      <c r="C32" s="3"/>
      <c r="D32" s="3"/>
      <c r="E32" s="3">
        <f t="shared" si="6"/>
        <v>-3.0276276156808493</v>
      </c>
      <c r="F32" s="3">
        <f t="shared" si="6"/>
        <v>-3.0213752609613804</v>
      </c>
    </row>
    <row r="34" spans="1:6" x14ac:dyDescent="0.25">
      <c r="A34" s="2" t="s">
        <v>1</v>
      </c>
      <c r="B34" s="2" t="s">
        <v>4</v>
      </c>
      <c r="C34" s="2"/>
      <c r="D34" s="2"/>
      <c r="E34" s="2" t="s">
        <v>8</v>
      </c>
      <c r="F34" s="2" t="s">
        <v>9</v>
      </c>
    </row>
    <row r="35" spans="1:6" x14ac:dyDescent="0.25">
      <c r="A35">
        <v>-2</v>
      </c>
      <c r="B35" s="3">
        <f>SQRT($B$3)*A35</f>
        <v>-0.72663608498339805</v>
      </c>
      <c r="C35" s="3"/>
      <c r="D35" s="3"/>
      <c r="E35" s="3">
        <f>EXP(E$23+(E$24*$B35))/(1+EXP(E$23+(E$24*$B35)))</f>
        <v>5.0146100879370163E-3</v>
      </c>
      <c r="F35" s="3">
        <f>EXP(F$23+(F$24*$B35))/(1+EXP(F$23+(F$24*$B35)))</f>
        <v>4.8177218709052807E-3</v>
      </c>
    </row>
    <row r="36" spans="1:6" x14ac:dyDescent="0.25">
      <c r="A36">
        <v>-1</v>
      </c>
      <c r="B36" s="3">
        <f>SQRT($B$3)*A36</f>
        <v>-0.36331804249169902</v>
      </c>
      <c r="C36" s="3"/>
      <c r="D36" s="3"/>
      <c r="E36" s="3">
        <f t="shared" ref="E36:F39" si="7">EXP(E$23+(E$24*$B36))/(1+EXP(E$23+(E$24*$B36)))</f>
        <v>8.7954516235245524E-3</v>
      </c>
      <c r="F36" s="3">
        <f t="shared" si="7"/>
        <v>8.5493631167132111E-3</v>
      </c>
    </row>
    <row r="37" spans="1:6" x14ac:dyDescent="0.25">
      <c r="A37">
        <v>0</v>
      </c>
      <c r="B37" s="3">
        <f>SQRT($B$3)*A37</f>
        <v>0</v>
      </c>
      <c r="C37" s="3"/>
      <c r="D37" s="3"/>
      <c r="E37" s="3">
        <f t="shared" si="7"/>
        <v>1.5382844439992506E-2</v>
      </c>
      <c r="F37" s="3">
        <f t="shared" si="7"/>
        <v>1.5127468886493408E-2</v>
      </c>
    </row>
    <row r="38" spans="1:6" x14ac:dyDescent="0.25">
      <c r="A38">
        <v>1</v>
      </c>
      <c r="B38" s="3">
        <f>SQRT($B$3)*A38</f>
        <v>0.36331804249169902</v>
      </c>
      <c r="C38" s="3"/>
      <c r="D38" s="3"/>
      <c r="E38" s="3">
        <f t="shared" si="7"/>
        <v>2.6770645380788115E-2</v>
      </c>
      <c r="F38" s="3">
        <f t="shared" si="7"/>
        <v>2.663099140753674E-2</v>
      </c>
    </row>
    <row r="39" spans="1:6" x14ac:dyDescent="0.25">
      <c r="A39">
        <v>2</v>
      </c>
      <c r="B39" s="3">
        <f>SQRT($B$3)*A39</f>
        <v>0.72663608498339805</v>
      </c>
      <c r="C39" s="3"/>
      <c r="D39" s="3"/>
      <c r="E39" s="3">
        <f t="shared" si="7"/>
        <v>4.6193240465371821E-2</v>
      </c>
      <c r="F39" s="3">
        <f t="shared" si="7"/>
        <v>4.6469498563164034E-2</v>
      </c>
    </row>
    <row r="40" spans="1:6" x14ac:dyDescent="0.25">
      <c r="C40" s="3"/>
      <c r="D40" s="3"/>
      <c r="E40" s="3"/>
      <c r="F40" s="3"/>
    </row>
    <row r="41" spans="1:6" x14ac:dyDescent="0.25">
      <c r="C41" s="3"/>
      <c r="D41" s="3"/>
      <c r="E41" s="3"/>
      <c r="F41" s="3"/>
    </row>
    <row r="42" spans="1:6" x14ac:dyDescent="0.25">
      <c r="C42" s="3"/>
      <c r="D42" s="3"/>
      <c r="E42" s="3"/>
      <c r="F42" s="3"/>
    </row>
    <row r="43" spans="1:6" x14ac:dyDescent="0.25">
      <c r="C43" s="3"/>
      <c r="D43" s="3"/>
      <c r="E43" s="3"/>
      <c r="F43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Predicted PERP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cp:lastPrinted>2012-04-05T21:37:02Z</cp:lastPrinted>
  <dcterms:created xsi:type="dcterms:W3CDTF">2009-11-24T18:07:38Z</dcterms:created>
  <dcterms:modified xsi:type="dcterms:W3CDTF">2018-05-08T20:40:44Z</dcterms:modified>
</cp:coreProperties>
</file>