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840" yWindow="95" windowWidth="16343" windowHeight="19386"/>
  </bookViews>
  <sheets>
    <sheet name="Age Plot" sheetId="3" r:id="rId1"/>
    <sheet name="Model Comparisons" sheetId="4" r:id="rId2"/>
    <sheet name="Pseudo-R2" sheetId="5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J51" i="3"/>
  <c r="J50"/>
  <c r="J49"/>
  <c r="J48"/>
  <c r="J47"/>
  <c r="J46"/>
  <c r="J45"/>
  <c r="J44"/>
  <c r="J43"/>
  <c r="J42"/>
  <c r="J41"/>
  <c r="J40"/>
  <c r="J39"/>
  <c r="J38"/>
  <c r="J37"/>
  <c r="R36"/>
  <c r="Q36"/>
  <c r="P36"/>
  <c r="O36"/>
  <c r="N36"/>
  <c r="M36"/>
  <c r="J36"/>
  <c r="R35"/>
  <c r="Q35"/>
  <c r="P35"/>
  <c r="O35"/>
  <c r="N35"/>
  <c r="M35"/>
  <c r="J35"/>
  <c r="R34"/>
  <c r="Q34"/>
  <c r="P34"/>
  <c r="O34"/>
  <c r="N34"/>
  <c r="J34"/>
  <c r="M34" s="1"/>
  <c r="F17" i="4" l="1"/>
  <c r="F21"/>
  <c r="G21"/>
  <c r="H21" s="1"/>
  <c r="D29" i="5"/>
  <c r="C29"/>
  <c r="C28"/>
  <c r="D28" s="1"/>
  <c r="G17" i="4"/>
  <c r="H17" s="1"/>
  <c r="C27" i="5"/>
  <c r="G16" i="4"/>
  <c r="F16"/>
  <c r="G12"/>
  <c r="F12"/>
  <c r="G8"/>
  <c r="F8"/>
  <c r="D26" i="5"/>
  <c r="C26"/>
  <c r="C25"/>
  <c r="J5" i="3"/>
  <c r="N4" s="1"/>
  <c r="J6"/>
  <c r="O4" s="1"/>
  <c r="J7"/>
  <c r="J8"/>
  <c r="J9"/>
  <c r="R4" s="1"/>
  <c r="J10"/>
  <c r="M5" s="1"/>
  <c r="J11"/>
  <c r="J12"/>
  <c r="J13"/>
  <c r="P5" s="1"/>
  <c r="J14"/>
  <c r="Q5" s="1"/>
  <c r="J15"/>
  <c r="J16"/>
  <c r="J17"/>
  <c r="N6" s="1"/>
  <c r="J18"/>
  <c r="O6" s="1"/>
  <c r="J19"/>
  <c r="J20"/>
  <c r="J21"/>
  <c r="R6" s="1"/>
  <c r="J4"/>
  <c r="M4" s="1"/>
  <c r="Q6"/>
  <c r="P6"/>
  <c r="R5"/>
  <c r="O5"/>
  <c r="N5"/>
  <c r="Q4"/>
  <c r="P4"/>
  <c r="M6"/>
  <c r="D27" i="5" l="1"/>
  <c r="H16" i="4"/>
  <c r="H12"/>
  <c r="H8"/>
</calcChain>
</file>

<file path=xl/sharedStrings.xml><?xml version="1.0" encoding="utf-8"?>
<sst xmlns="http://schemas.openxmlformats.org/spreadsheetml/2006/main" count="86" uniqueCount="66">
  <si>
    <t>Intercept</t>
  </si>
  <si>
    <t>Predicted</t>
  </si>
  <si>
    <t>Linear</t>
  </si>
  <si>
    <t>Quad</t>
  </si>
  <si>
    <t>Coefficients</t>
  </si>
  <si>
    <t>c1sess</t>
  </si>
  <si>
    <t>age80</t>
  </si>
  <si>
    <t>Values</t>
  </si>
  <si>
    <t>Age 75</t>
  </si>
  <si>
    <t>Age 80</t>
  </si>
  <si>
    <t>Age 85</t>
  </si>
  <si>
    <t>Session</t>
  </si>
  <si>
    <t>Note: It is your job to keep track of whether deviance should go up or down! 
These formulas work with ABSOLUTE VALUES.</t>
  </si>
  <si>
    <t>Model</t>
  </si>
  <si>
    <t>Deviance
(-2LL)</t>
  </si>
  <si>
    <t>AIC</t>
  </si>
  <si>
    <t>BIC</t>
  </si>
  <si>
    <t>Model
DF</t>
  </si>
  <si>
    <t>Abs Value 
-2LL Diff</t>
  </si>
  <si>
    <t>Abs Value DF Diff</t>
  </si>
  <si>
    <t>Exact p 
Value</t>
  </si>
  <si>
    <t>Quadratic Models</t>
  </si>
  <si>
    <t>*NOTE: This example uses ML so we can compare across any model.</t>
  </si>
  <si>
    <t>Residual Variance</t>
  </si>
  <si>
    <t>Random Intercept Variance</t>
  </si>
  <si>
    <t>Random Linear Variance</t>
  </si>
  <si>
    <t>Random Quad Variance</t>
  </si>
  <si>
    <t>3b) Random quadratic baseline</t>
  </si>
  <si>
    <t>4a) Add age on intercept, linear, quadratic</t>
  </si>
  <si>
    <t>5a) Add reason on intercept, linear, quadratic</t>
  </si>
  <si>
    <t>5b) Add reason on intercept, linear only</t>
  </si>
  <si>
    <t>Age Total R</t>
  </si>
  <si>
    <t>R</t>
  </si>
  <si>
    <t>R^2</t>
  </si>
  <si>
    <t>Time Total R</t>
  </si>
  <si>
    <t>R^2 Diff</t>
  </si>
  <si>
    <t>Does age predict RT?</t>
  </si>
  <si>
    <t>Does reasoning predict RT?</t>
  </si>
  <si>
    <t>Does reasoning (still) predict RT?</t>
  </si>
  <si>
    <t>Reasoning Total R</t>
  </si>
  <si>
    <t>Did we lose anything by removing reas*quad?</t>
  </si>
  <si>
    <t>Reasoning (Revised) Total R</t>
  </si>
  <si>
    <t>Education Total R</t>
  </si>
  <si>
    <t>6a) Add education on intercept, linear, quadratic</t>
  </si>
  <si>
    <t>R^2 for Education</t>
  </si>
  <si>
    <t>R^2 for Reasoning (revised)</t>
  </si>
  <si>
    <t>R^2 for Reasoning</t>
  </si>
  <si>
    <t>R^2 for Age</t>
  </si>
  <si>
    <t>Does education predict RT?</t>
  </si>
  <si>
    <t>From Model 4a</t>
  </si>
  <si>
    <t>Age</t>
  </si>
  <si>
    <t>Age*Lin</t>
  </si>
  <si>
    <t>Age*Quad</t>
  </si>
  <si>
    <t>% 
Residual Variance Reduced</t>
  </si>
  <si>
    <t>% 
Random Intercept Reduced</t>
  </si>
  <si>
    <t>% 
Random Linear Reduced</t>
  </si>
  <si>
    <t>% 
Random Quadratic Reduced</t>
  </si>
  <si>
    <t>Assuming age held constant at 80, so all age terms drop</t>
  </si>
  <si>
    <t>Reas B</t>
  </si>
  <si>
    <t>R*Lin B</t>
  </si>
  <si>
    <t>R*Quad B</t>
  </si>
  <si>
    <t>reas22</t>
  </si>
  <si>
    <t>Reasoning 17</t>
  </si>
  <si>
    <t>Reasoning 22</t>
  </si>
  <si>
    <t>Reasoning 27</t>
  </si>
  <si>
    <t>From Model 5b</t>
  </si>
</sst>
</file>

<file path=xl/styles.xml><?xml version="1.0" encoding="utf-8"?>
<styleSheet xmlns="http://schemas.openxmlformats.org/spreadsheetml/2006/main">
  <numFmts count="7">
    <numFmt numFmtId="164" formatCode="0.0000"/>
    <numFmt numFmtId="165" formatCode="0.000"/>
    <numFmt numFmtId="166" formatCode="0.0"/>
    <numFmt numFmtId="167" formatCode="0.00000"/>
    <numFmt numFmtId="168" formatCode="#,##0.0"/>
    <numFmt numFmtId="169" formatCode="#,##0.000"/>
    <numFmt numFmtId="170" formatCode="#,##0.0000"/>
  </numFmts>
  <fonts count="10">
    <font>
      <sz val="10"/>
      <name val="Arial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indexed="4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7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 wrapText="1"/>
    </xf>
    <xf numFmtId="164" fontId="6" fillId="0" borderId="0" xfId="0" applyNumberFormat="1" applyFont="1" applyAlignment="1">
      <alignment horizontal="center" wrapText="1"/>
    </xf>
    <xf numFmtId="0" fontId="5" fillId="0" borderId="0" xfId="0" applyFont="1"/>
    <xf numFmtId="3" fontId="5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left" wrapText="1" indent="2"/>
    </xf>
    <xf numFmtId="2" fontId="7" fillId="0" borderId="0" xfId="0" applyNumberFormat="1" applyFont="1" applyAlignment="1">
      <alignment wrapText="1"/>
    </xf>
    <xf numFmtId="165" fontId="5" fillId="0" borderId="0" xfId="0" applyNumberFormat="1" applyFont="1" applyAlignment="1">
      <alignment wrapText="1"/>
    </xf>
    <xf numFmtId="0" fontId="6" fillId="0" borderId="0" xfId="0" applyFont="1" applyAlignment="1">
      <alignment horizontal="left" wrapText="1" indent="2"/>
    </xf>
    <xf numFmtId="3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165" fontId="6" fillId="0" borderId="0" xfId="0" applyNumberFormat="1" applyFont="1" applyAlignment="1">
      <alignment wrapText="1"/>
    </xf>
    <xf numFmtId="169" fontId="5" fillId="0" borderId="0" xfId="0" applyNumberFormat="1" applyFont="1" applyAlignment="1">
      <alignment wrapText="1"/>
    </xf>
    <xf numFmtId="0" fontId="2" fillId="0" borderId="0" xfId="1" applyFont="1"/>
    <xf numFmtId="0" fontId="3" fillId="0" borderId="0" xfId="1" applyFont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/>
    </xf>
    <xf numFmtId="166" fontId="2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left" indent="2"/>
    </xf>
    <xf numFmtId="0" fontId="3" fillId="0" borderId="0" xfId="1" applyFont="1"/>
    <xf numFmtId="164" fontId="2" fillId="0" borderId="0" xfId="1" applyNumberFormat="1" applyFont="1"/>
    <xf numFmtId="168" fontId="5" fillId="0" borderId="0" xfId="0" applyNumberFormat="1" applyFont="1" applyAlignment="1">
      <alignment wrapText="1"/>
    </xf>
    <xf numFmtId="168" fontId="6" fillId="0" borderId="0" xfId="0" applyNumberFormat="1" applyFont="1" applyAlignment="1">
      <alignment wrapText="1"/>
    </xf>
    <xf numFmtId="170" fontId="5" fillId="0" borderId="0" xfId="0" applyNumberFormat="1" applyFont="1" applyAlignment="1">
      <alignment wrapText="1"/>
    </xf>
    <xf numFmtId="165" fontId="7" fillId="0" borderId="0" xfId="0" applyNumberFormat="1" applyFont="1" applyAlignment="1">
      <alignment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165" fontId="9" fillId="0" borderId="0" xfId="0" applyNumberFormat="1" applyFont="1"/>
    <xf numFmtId="0" fontId="8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0" borderId="0" xfId="0" applyNumberFormat="1" applyFont="1"/>
    <xf numFmtId="167" fontId="9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1" applyFont="1" applyAlignment="1">
      <alignment horizontal="center" wrapText="1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Age by Quadratic Change over Session</a:t>
            </a:r>
          </a:p>
        </c:rich>
      </c:tx>
      <c:layout>
        <c:manualLayout>
          <c:xMode val="edge"/>
          <c:yMode val="edge"/>
          <c:x val="0.2238176825404278"/>
          <c:y val="3.688834706574747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4551885228085606"/>
          <c:y val="0.1686390532544379"/>
          <c:w val="0.84341458486613197"/>
          <c:h val="0.72041420118343202"/>
        </c:manualLayout>
      </c:layout>
      <c:lineChart>
        <c:grouping val="standard"/>
        <c:ser>
          <c:idx val="0"/>
          <c:order val="0"/>
          <c:tx>
            <c:strRef>
              <c:f>'Age Plot'!$L$4</c:f>
              <c:strCache>
                <c:ptCount val="1"/>
                <c:pt idx="0">
                  <c:v>Age 75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Plot'!$M$4:$R$4</c:f>
              <c:numCache>
                <c:formatCode>0</c:formatCode>
                <c:ptCount val="6"/>
                <c:pt idx="0">
                  <c:v>1805.4425000000001</c:v>
                </c:pt>
                <c:pt idx="1">
                  <c:v>1722.2084000000002</c:v>
                </c:pt>
                <c:pt idx="2">
                  <c:v>1660.2201</c:v>
                </c:pt>
                <c:pt idx="3">
                  <c:v>1619.4776000000002</c:v>
                </c:pt>
                <c:pt idx="4">
                  <c:v>1599.9809000000002</c:v>
                </c:pt>
                <c:pt idx="5">
                  <c:v>1601.73</c:v>
                </c:pt>
              </c:numCache>
            </c:numRef>
          </c:val>
        </c:ser>
        <c:ser>
          <c:idx val="1"/>
          <c:order val="1"/>
          <c:tx>
            <c:strRef>
              <c:f>'Age Plot'!$L$5</c:f>
              <c:strCache>
                <c:ptCount val="1"/>
                <c:pt idx="0">
                  <c:v>Age 80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Plot'!$M$5:$R$5</c:f>
              <c:numCache>
                <c:formatCode>0</c:formatCode>
                <c:ptCount val="6"/>
                <c:pt idx="0">
                  <c:v>1950.69</c:v>
                </c:pt>
                <c:pt idx="1">
                  <c:v>1842.8374000000001</c:v>
                </c:pt>
                <c:pt idx="2">
                  <c:v>1762.9395999999999</c:v>
                </c:pt>
                <c:pt idx="3">
                  <c:v>1710.9965999999999</c:v>
                </c:pt>
                <c:pt idx="4">
                  <c:v>1687.0084000000002</c:v>
                </c:pt>
                <c:pt idx="5">
                  <c:v>1690.9749999999999</c:v>
                </c:pt>
              </c:numCache>
            </c:numRef>
          </c:val>
        </c:ser>
        <c:ser>
          <c:idx val="2"/>
          <c:order val="2"/>
          <c:tx>
            <c:strRef>
              <c:f>'Age Plot'!$L$6</c:f>
              <c:strCache>
                <c:ptCount val="1"/>
                <c:pt idx="0">
                  <c:v>Age 85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'Age Plot'!$M$6:$R$6</c:f>
              <c:numCache>
                <c:formatCode>0</c:formatCode>
                <c:ptCount val="6"/>
                <c:pt idx="0">
                  <c:v>2095.9375</c:v>
                </c:pt>
                <c:pt idx="1">
                  <c:v>1963.4664</c:v>
                </c:pt>
                <c:pt idx="2">
                  <c:v>1865.6590999999999</c:v>
                </c:pt>
                <c:pt idx="3">
                  <c:v>1802.5155999999997</c:v>
                </c:pt>
                <c:pt idx="4">
                  <c:v>1774.0359000000001</c:v>
                </c:pt>
                <c:pt idx="5">
                  <c:v>1780.2199999999998</c:v>
                </c:pt>
              </c:numCache>
            </c:numRef>
          </c:val>
        </c:ser>
        <c:marker val="1"/>
        <c:axId val="71574656"/>
        <c:axId val="71576960"/>
      </c:lineChart>
      <c:catAx>
        <c:axId val="715746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192063283"/>
              <c:y val="0.9408283901990136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1576960"/>
        <c:crosses val="autoZero"/>
        <c:auto val="1"/>
        <c:lblAlgn val="ctr"/>
        <c:lblOffset val="100"/>
        <c:tickLblSkip val="1"/>
        <c:tickMarkSkip val="1"/>
      </c:catAx>
      <c:valAx>
        <c:axId val="71576960"/>
        <c:scaling>
          <c:orientation val="minMax"/>
          <c:max val="2200"/>
          <c:min val="14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477489979584E-2"/>
              <c:y val="0.47041410941756012"/>
            </c:manualLayout>
          </c:layout>
          <c:spPr>
            <a:noFill/>
            <a:ln w="25400">
              <a:noFill/>
            </a:ln>
          </c:spPr>
        </c:title>
        <c:numFmt formatCode="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1574656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891936515840979"/>
          <c:y val="0.19283016620610652"/>
          <c:w val="0.47934132072602875"/>
          <c:h val="7.377669413149493E-2"/>
        </c:manualLayout>
      </c:layout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</c:chart>
  <c:spPr>
    <a:solidFill>
      <a:schemeClr val="lt1"/>
    </a:solidFill>
    <a:ln w="635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Reasoning</a:t>
            </a:r>
            <a:r>
              <a:rPr lang="en-US" baseline="0"/>
              <a:t> </a:t>
            </a:r>
            <a:r>
              <a:rPr lang="en-US"/>
              <a:t> by Linear Change over Session</a:t>
            </a:r>
          </a:p>
        </c:rich>
      </c:tx>
      <c:layout>
        <c:manualLayout>
          <c:xMode val="edge"/>
          <c:yMode val="edge"/>
          <c:x val="0.29000429816265744"/>
          <c:y val="2.342847333495718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435536802625411"/>
          <c:y val="0.16150081566068517"/>
          <c:w val="0.8745458505450544"/>
          <c:h val="0.72920065252855015"/>
        </c:manualLayout>
      </c:layout>
      <c:lineChart>
        <c:grouping val="standard"/>
        <c:ser>
          <c:idx val="0"/>
          <c:order val="0"/>
          <c:tx>
            <c:strRef>
              <c:f>'[1]Quadratic Plots'!$L$40</c:f>
              <c:strCache>
                <c:ptCount val="1"/>
                <c:pt idx="0">
                  <c:v>Reasoning 17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'[1]Quadratic Plots'!$M$40:$R$40</c:f>
              <c:numCache>
                <c:formatCode>General</c:formatCode>
                <c:ptCount val="6"/>
                <c:pt idx="0">
                  <c:v>2133.942</c:v>
                </c:pt>
                <c:pt idx="1">
                  <c:v>2009.6979000000001</c:v>
                </c:pt>
                <c:pt idx="2">
                  <c:v>1913.4086</c:v>
                </c:pt>
                <c:pt idx="3">
                  <c:v>1845.0740999999998</c:v>
                </c:pt>
                <c:pt idx="4">
                  <c:v>1804.6943999999999</c:v>
                </c:pt>
                <c:pt idx="5">
                  <c:v>1792.2694999999999</c:v>
                </c:pt>
              </c:numCache>
            </c:numRef>
          </c:val>
        </c:ser>
        <c:ser>
          <c:idx val="1"/>
          <c:order val="1"/>
          <c:tx>
            <c:strRef>
              <c:f>'[1]Quadratic Plots'!$L$41</c:f>
              <c:strCache>
                <c:ptCount val="1"/>
                <c:pt idx="0">
                  <c:v>Reasoning 22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'[1]Quadratic Plots'!$M$41:$R$41</c:f>
              <c:numCache>
                <c:formatCode>General</c:formatCode>
                <c:ptCount val="6"/>
                <c:pt idx="0">
                  <c:v>1969.8</c:v>
                </c:pt>
                <c:pt idx="1">
                  <c:v>1860.2374</c:v>
                </c:pt>
                <c:pt idx="2">
                  <c:v>1778.6296</c:v>
                </c:pt>
                <c:pt idx="3">
                  <c:v>1724.9765999999997</c:v>
                </c:pt>
                <c:pt idx="4">
                  <c:v>1699.2783999999999</c:v>
                </c:pt>
                <c:pt idx="5">
                  <c:v>1701.5349999999999</c:v>
                </c:pt>
              </c:numCache>
            </c:numRef>
          </c:val>
        </c:ser>
        <c:ser>
          <c:idx val="2"/>
          <c:order val="2"/>
          <c:tx>
            <c:strRef>
              <c:f>'[1]Quadratic Plots'!$L$42</c:f>
              <c:strCache>
                <c:ptCount val="1"/>
                <c:pt idx="0">
                  <c:v>Reasoning 27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'[1]Quadratic Plots'!$M$42:$R$42</c:f>
              <c:numCache>
                <c:formatCode>General</c:formatCode>
                <c:ptCount val="6"/>
                <c:pt idx="0">
                  <c:v>1805.6579999999999</c:v>
                </c:pt>
                <c:pt idx="1">
                  <c:v>1710.7768999999998</c:v>
                </c:pt>
                <c:pt idx="2">
                  <c:v>1643.8506</c:v>
                </c:pt>
                <c:pt idx="3">
                  <c:v>1604.8790999999997</c:v>
                </c:pt>
                <c:pt idx="4">
                  <c:v>1593.8624</c:v>
                </c:pt>
                <c:pt idx="5">
                  <c:v>1610.8004999999998</c:v>
                </c:pt>
              </c:numCache>
            </c:numRef>
          </c:val>
        </c:ser>
        <c:marker val="1"/>
        <c:axId val="71628288"/>
        <c:axId val="71630208"/>
      </c:lineChart>
      <c:catAx>
        <c:axId val="71628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 Session</a:t>
                </a:r>
              </a:p>
            </c:rich>
          </c:tx>
          <c:layout>
            <c:manualLayout>
              <c:xMode val="edge"/>
              <c:yMode val="edge"/>
              <c:x val="0.51408447008434266"/>
              <c:y val="0.940828338440977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1630208"/>
        <c:crosses val="autoZero"/>
        <c:auto val="1"/>
        <c:lblAlgn val="ctr"/>
        <c:lblOffset val="100"/>
        <c:tickLblSkip val="1"/>
        <c:tickMarkSkip val="1"/>
      </c:catAx>
      <c:valAx>
        <c:axId val="71630208"/>
        <c:scaling>
          <c:orientation val="minMax"/>
          <c:max val="2200"/>
          <c:min val="15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 (msec)</a:t>
                </a:r>
              </a:p>
            </c:rich>
          </c:tx>
          <c:layout>
            <c:manualLayout>
              <c:xMode val="edge"/>
              <c:yMode val="edge"/>
              <c:x val="1.408452839571313E-2"/>
              <c:y val="0.4704141692204891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1628288"/>
        <c:crosses val="autoZero"/>
        <c:crossBetween val="between"/>
        <c:majorUnit val="100"/>
      </c:valAx>
      <c:spPr>
        <a:solidFill>
          <a:schemeClr val="bg1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335917398510838"/>
          <c:y val="8.809142007933965E-2"/>
          <c:w val="0.52718990294989565"/>
          <c:h val="4.0783034257748964E-2"/>
        </c:manualLayout>
      </c:layout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224285</xdr:colOff>
      <xdr:row>7</xdr:row>
      <xdr:rowOff>69010</xdr:rowOff>
    </xdr:from>
    <xdr:to>
      <xdr:col>18</xdr:col>
      <xdr:colOff>457199</xdr:colOff>
      <xdr:row>26</xdr:row>
      <xdr:rowOff>94891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39357</xdr:colOff>
      <xdr:row>36</xdr:row>
      <xdr:rowOff>159768</xdr:rowOff>
    </xdr:from>
    <xdr:to>
      <xdr:col>22</xdr:col>
      <xdr:colOff>97407</xdr:colOff>
      <xdr:row>62</xdr:row>
      <xdr:rowOff>121669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3_Psyc944/944_Example07a_Time-Invarian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iecewise Plots"/>
      <sheetName val="Quadratic Plots"/>
    </sheetNames>
    <sheetDataSet>
      <sheetData sheetId="0"/>
      <sheetData sheetId="1">
        <row r="40">
          <cell r="L40" t="str">
            <v>Reasoning 17</v>
          </cell>
          <cell r="M40">
            <v>2133.942</v>
          </cell>
          <cell r="N40">
            <v>2009.6979000000001</v>
          </cell>
          <cell r="O40">
            <v>1913.4086</v>
          </cell>
          <cell r="P40">
            <v>1845.0740999999998</v>
          </cell>
          <cell r="Q40">
            <v>1804.6943999999999</v>
          </cell>
          <cell r="R40">
            <v>1792.2694999999999</v>
          </cell>
        </row>
        <row r="41">
          <cell r="L41" t="str">
            <v>Reasoning 22</v>
          </cell>
          <cell r="M41">
            <v>1969.8</v>
          </cell>
          <cell r="N41">
            <v>1860.2374</v>
          </cell>
          <cell r="O41">
            <v>1778.6296</v>
          </cell>
          <cell r="P41">
            <v>1724.9765999999997</v>
          </cell>
          <cell r="Q41">
            <v>1699.2783999999999</v>
          </cell>
          <cell r="R41">
            <v>1701.5349999999999</v>
          </cell>
        </row>
        <row r="42">
          <cell r="L42" t="str">
            <v>Reasoning 27</v>
          </cell>
          <cell r="M42">
            <v>1805.6579999999999</v>
          </cell>
          <cell r="N42">
            <v>1710.7768999999998</v>
          </cell>
          <cell r="O42">
            <v>1643.8506</v>
          </cell>
          <cell r="P42">
            <v>1604.8790999999997</v>
          </cell>
          <cell r="Q42">
            <v>1593.8624</v>
          </cell>
          <cell r="R42">
            <v>1610.8004999999998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111"/>
  <sheetViews>
    <sheetView tabSelected="1" workbookViewId="0">
      <selection activeCell="A31" sqref="A31"/>
    </sheetView>
  </sheetViews>
  <sheetFormatPr defaultColWidth="9.125" defaultRowHeight="12.9"/>
  <cols>
    <col min="1" max="4" width="8.875" style="1" customWidth="1"/>
    <col min="5" max="5" width="7.375" style="1" bestFit="1" customWidth="1"/>
    <col min="6" max="6" width="9.375" style="1" bestFit="1" customWidth="1"/>
    <col min="7" max="7" width="3.125" style="1" customWidth="1"/>
    <col min="8" max="8" width="9.25" style="1" bestFit="1" customWidth="1"/>
    <col min="9" max="9" width="9.875" style="1" customWidth="1"/>
    <col min="10" max="10" width="10.625" style="1" bestFit="1" customWidth="1"/>
    <col min="11" max="11" width="3.625" style="1" customWidth="1"/>
    <col min="12" max="12" width="9.25" style="2" customWidth="1"/>
    <col min="13" max="16384" width="9.125" style="2"/>
  </cols>
  <sheetData>
    <row r="1" spans="1:18" ht="14.3">
      <c r="A1" s="36" t="s">
        <v>49</v>
      </c>
      <c r="B1" s="40"/>
      <c r="C1" s="40"/>
      <c r="D1" s="40"/>
      <c r="E1" s="40"/>
      <c r="F1" s="40"/>
      <c r="G1" s="37"/>
      <c r="H1" s="37"/>
      <c r="I1" s="37"/>
      <c r="J1" s="37"/>
      <c r="K1" s="37"/>
      <c r="L1" s="38"/>
      <c r="M1" s="38"/>
      <c r="N1" s="38"/>
      <c r="O1" s="38"/>
      <c r="P1" s="38"/>
      <c r="Q1" s="38"/>
      <c r="R1" s="38"/>
    </row>
    <row r="2" spans="1:18" ht="14.3">
      <c r="A2" s="46" t="s">
        <v>4</v>
      </c>
      <c r="B2" s="46"/>
      <c r="C2" s="46"/>
      <c r="D2" s="46"/>
      <c r="E2" s="46"/>
      <c r="F2" s="46"/>
      <c r="G2" s="37"/>
      <c r="H2" s="46" t="s">
        <v>7</v>
      </c>
      <c r="I2" s="46"/>
      <c r="J2" s="37"/>
      <c r="K2" s="37"/>
      <c r="L2" s="38"/>
      <c r="M2" s="45" t="s">
        <v>11</v>
      </c>
      <c r="N2" s="45"/>
      <c r="O2" s="45"/>
      <c r="P2" s="45"/>
      <c r="Q2" s="45"/>
      <c r="R2" s="45"/>
    </row>
    <row r="3" spans="1:18" ht="14.3">
      <c r="A3" s="40" t="s">
        <v>0</v>
      </c>
      <c r="B3" s="40" t="s">
        <v>2</v>
      </c>
      <c r="C3" s="40" t="s">
        <v>3</v>
      </c>
      <c r="D3" s="40" t="s">
        <v>50</v>
      </c>
      <c r="E3" s="40" t="s">
        <v>51</v>
      </c>
      <c r="F3" s="40" t="s">
        <v>52</v>
      </c>
      <c r="G3" s="37"/>
      <c r="H3" s="40" t="s">
        <v>5</v>
      </c>
      <c r="I3" s="40" t="s">
        <v>6</v>
      </c>
      <c r="J3" s="40" t="s">
        <v>1</v>
      </c>
      <c r="K3" s="40"/>
      <c r="L3" s="38"/>
      <c r="M3" s="37">
        <v>1</v>
      </c>
      <c r="N3" s="37">
        <v>2</v>
      </c>
      <c r="O3" s="37">
        <v>3</v>
      </c>
      <c r="P3" s="37">
        <v>4</v>
      </c>
      <c r="Q3" s="37">
        <v>5</v>
      </c>
      <c r="R3" s="37">
        <v>6</v>
      </c>
    </row>
    <row r="4" spans="1:18" ht="14.3">
      <c r="A4" s="37">
        <v>1950.69</v>
      </c>
      <c r="B4" s="37">
        <v>-121.83</v>
      </c>
      <c r="C4" s="37">
        <v>13.977399999999999</v>
      </c>
      <c r="D4" s="37">
        <v>29.049499999999998</v>
      </c>
      <c r="E4" s="37">
        <v>-5.5945999999999998</v>
      </c>
      <c r="F4" s="37">
        <v>0.67090000000000005</v>
      </c>
      <c r="G4" s="37"/>
      <c r="H4" s="37">
        <v>0</v>
      </c>
      <c r="I4" s="37">
        <v>-5</v>
      </c>
      <c r="J4" s="44">
        <f>A4 + (B4*H4) + (C4*H4*H4) + (D4*I4) + (E4*H4*I4) + (F4*H4*H4*I4)</f>
        <v>1805.4425000000001</v>
      </c>
      <c r="K4" s="41"/>
      <c r="L4" s="38" t="s">
        <v>8</v>
      </c>
      <c r="M4" s="44">
        <f>J4</f>
        <v>1805.4425000000001</v>
      </c>
      <c r="N4" s="44">
        <f>J5</f>
        <v>1722.2084000000002</v>
      </c>
      <c r="O4" s="44">
        <f>J6</f>
        <v>1660.2201</v>
      </c>
      <c r="P4" s="44">
        <f>J7</f>
        <v>1619.4776000000002</v>
      </c>
      <c r="Q4" s="44">
        <f>J8</f>
        <v>1599.9809000000002</v>
      </c>
      <c r="R4" s="44">
        <f>J9</f>
        <v>1601.73</v>
      </c>
    </row>
    <row r="5" spans="1:18" ht="14.3">
      <c r="A5" s="37">
        <v>1950.69</v>
      </c>
      <c r="B5" s="37">
        <v>-121.83</v>
      </c>
      <c r="C5" s="37">
        <v>13.977399999999999</v>
      </c>
      <c r="D5" s="37">
        <v>29.049499999999998</v>
      </c>
      <c r="E5" s="37">
        <v>-5.5945999999999998</v>
      </c>
      <c r="F5" s="37">
        <v>0.67090000000000005</v>
      </c>
      <c r="G5" s="37"/>
      <c r="H5" s="37">
        <v>1</v>
      </c>
      <c r="I5" s="37">
        <v>-5</v>
      </c>
      <c r="J5" s="44">
        <f t="shared" ref="J5:J21" si="0">A5 + (B5*H5) + (C5*H5*H5) + (D5*I5) + (E5*H5*I5) + (F5*H5*H5*I5)</f>
        <v>1722.2084000000002</v>
      </c>
      <c r="K5" s="41"/>
      <c r="L5" s="38" t="s">
        <v>9</v>
      </c>
      <c r="M5" s="44">
        <f>J10</f>
        <v>1950.69</v>
      </c>
      <c r="N5" s="44">
        <f>J11</f>
        <v>1842.8374000000001</v>
      </c>
      <c r="O5" s="44">
        <f>J12</f>
        <v>1762.9395999999999</v>
      </c>
      <c r="P5" s="44">
        <f>J13</f>
        <v>1710.9965999999999</v>
      </c>
      <c r="Q5" s="44">
        <f>J14</f>
        <v>1687.0084000000002</v>
      </c>
      <c r="R5" s="44">
        <f>J15</f>
        <v>1690.9749999999999</v>
      </c>
    </row>
    <row r="6" spans="1:18" ht="14.3">
      <c r="A6" s="37">
        <v>1950.69</v>
      </c>
      <c r="B6" s="37">
        <v>-121.83</v>
      </c>
      <c r="C6" s="37">
        <v>13.977399999999999</v>
      </c>
      <c r="D6" s="37">
        <v>29.049499999999998</v>
      </c>
      <c r="E6" s="37">
        <v>-5.5945999999999998</v>
      </c>
      <c r="F6" s="37">
        <v>0.67090000000000005</v>
      </c>
      <c r="G6" s="37"/>
      <c r="H6" s="37">
        <v>2</v>
      </c>
      <c r="I6" s="37">
        <v>-5</v>
      </c>
      <c r="J6" s="44">
        <f t="shared" si="0"/>
        <v>1660.2201</v>
      </c>
      <c r="K6" s="41"/>
      <c r="L6" s="38" t="s">
        <v>10</v>
      </c>
      <c r="M6" s="44">
        <f>J16</f>
        <v>2095.9375</v>
      </c>
      <c r="N6" s="44">
        <f>J17</f>
        <v>1963.4664</v>
      </c>
      <c r="O6" s="44">
        <f>J18</f>
        <v>1865.6590999999999</v>
      </c>
      <c r="P6" s="44">
        <f>J19</f>
        <v>1802.5155999999997</v>
      </c>
      <c r="Q6" s="44">
        <f>J20</f>
        <v>1774.0359000000001</v>
      </c>
      <c r="R6" s="44">
        <f>J21</f>
        <v>1780.2199999999998</v>
      </c>
    </row>
    <row r="7" spans="1:18" ht="14.3">
      <c r="A7" s="37">
        <v>1950.69</v>
      </c>
      <c r="B7" s="37">
        <v>-121.83</v>
      </c>
      <c r="C7" s="37">
        <v>13.977399999999999</v>
      </c>
      <c r="D7" s="37">
        <v>29.049499999999998</v>
      </c>
      <c r="E7" s="37">
        <v>-5.5945999999999998</v>
      </c>
      <c r="F7" s="37">
        <v>0.67090000000000005</v>
      </c>
      <c r="G7" s="37"/>
      <c r="H7" s="37">
        <v>3</v>
      </c>
      <c r="I7" s="37">
        <v>-5</v>
      </c>
      <c r="J7" s="44">
        <f t="shared" si="0"/>
        <v>1619.4776000000002</v>
      </c>
      <c r="K7" s="41"/>
      <c r="L7" s="38"/>
      <c r="M7" s="39"/>
      <c r="N7" s="39"/>
      <c r="O7" s="38"/>
      <c r="P7" s="38"/>
      <c r="Q7" s="38"/>
      <c r="R7" s="38"/>
    </row>
    <row r="8" spans="1:18" ht="14.3">
      <c r="A8" s="37">
        <v>1950.69</v>
      </c>
      <c r="B8" s="37">
        <v>-121.83</v>
      </c>
      <c r="C8" s="37">
        <v>13.977399999999999</v>
      </c>
      <c r="D8" s="37">
        <v>29.049499999999998</v>
      </c>
      <c r="E8" s="37">
        <v>-5.5945999999999998</v>
      </c>
      <c r="F8" s="37">
        <v>0.67090000000000005</v>
      </c>
      <c r="G8" s="37"/>
      <c r="H8" s="37">
        <v>4</v>
      </c>
      <c r="I8" s="37">
        <v>-5</v>
      </c>
      <c r="J8" s="44">
        <f t="shared" si="0"/>
        <v>1599.9809000000002</v>
      </c>
      <c r="K8" s="41"/>
      <c r="L8" s="38"/>
      <c r="M8" s="39"/>
      <c r="N8" s="39"/>
      <c r="O8" s="38"/>
      <c r="P8" s="38"/>
      <c r="Q8" s="38"/>
      <c r="R8" s="38"/>
    </row>
    <row r="9" spans="1:18" ht="14.3">
      <c r="A9" s="37">
        <v>1950.69</v>
      </c>
      <c r="B9" s="37">
        <v>-121.83</v>
      </c>
      <c r="C9" s="37">
        <v>13.977399999999999</v>
      </c>
      <c r="D9" s="37">
        <v>29.049499999999998</v>
      </c>
      <c r="E9" s="37">
        <v>-5.5945999999999998</v>
      </c>
      <c r="F9" s="37">
        <v>0.67090000000000005</v>
      </c>
      <c r="G9" s="37"/>
      <c r="H9" s="37">
        <v>5</v>
      </c>
      <c r="I9" s="37">
        <v>-5</v>
      </c>
      <c r="J9" s="44">
        <f t="shared" si="0"/>
        <v>1601.73</v>
      </c>
      <c r="K9" s="41"/>
      <c r="L9" s="38"/>
      <c r="M9" s="39"/>
      <c r="N9" s="39"/>
      <c r="O9" s="38"/>
      <c r="P9" s="38"/>
      <c r="Q9" s="38"/>
      <c r="R9" s="38"/>
    </row>
    <row r="10" spans="1:18" ht="14.3">
      <c r="A10" s="37">
        <v>1950.69</v>
      </c>
      <c r="B10" s="37">
        <v>-121.83</v>
      </c>
      <c r="C10" s="37">
        <v>13.977399999999999</v>
      </c>
      <c r="D10" s="37">
        <v>29.049499999999998</v>
      </c>
      <c r="E10" s="37">
        <v>-5.5945999999999998</v>
      </c>
      <c r="F10" s="37">
        <v>0.67090000000000005</v>
      </c>
      <c r="G10" s="37"/>
      <c r="H10" s="37">
        <v>0</v>
      </c>
      <c r="I10" s="37">
        <v>0</v>
      </c>
      <c r="J10" s="44">
        <f t="shared" si="0"/>
        <v>1950.69</v>
      </c>
      <c r="K10" s="41"/>
      <c r="L10" s="38"/>
      <c r="M10" s="39"/>
      <c r="N10" s="39"/>
      <c r="O10" s="38"/>
      <c r="P10" s="38"/>
      <c r="Q10" s="38"/>
      <c r="R10" s="38"/>
    </row>
    <row r="11" spans="1:18" ht="14.3">
      <c r="A11" s="37">
        <v>1950.69</v>
      </c>
      <c r="B11" s="37">
        <v>-121.83</v>
      </c>
      <c r="C11" s="37">
        <v>13.977399999999999</v>
      </c>
      <c r="D11" s="37">
        <v>29.049499999999998</v>
      </c>
      <c r="E11" s="37">
        <v>-5.5945999999999998</v>
      </c>
      <c r="F11" s="37">
        <v>0.67090000000000005</v>
      </c>
      <c r="G11" s="37"/>
      <c r="H11" s="37">
        <v>1</v>
      </c>
      <c r="I11" s="37">
        <v>0</v>
      </c>
      <c r="J11" s="44">
        <f t="shared" si="0"/>
        <v>1842.8374000000001</v>
      </c>
      <c r="K11" s="41"/>
      <c r="L11" s="38"/>
      <c r="M11" s="39"/>
      <c r="N11" s="39"/>
      <c r="O11" s="38"/>
      <c r="P11" s="38"/>
      <c r="Q11" s="38"/>
      <c r="R11" s="38"/>
    </row>
    <row r="12" spans="1:18" ht="14.3">
      <c r="A12" s="37">
        <v>1950.69</v>
      </c>
      <c r="B12" s="37">
        <v>-121.83</v>
      </c>
      <c r="C12" s="37">
        <v>13.977399999999999</v>
      </c>
      <c r="D12" s="37">
        <v>29.049499999999998</v>
      </c>
      <c r="E12" s="37">
        <v>-5.5945999999999998</v>
      </c>
      <c r="F12" s="37">
        <v>0.67090000000000005</v>
      </c>
      <c r="G12" s="37"/>
      <c r="H12" s="37">
        <v>2</v>
      </c>
      <c r="I12" s="37">
        <v>0</v>
      </c>
      <c r="J12" s="44">
        <f t="shared" si="0"/>
        <v>1762.9395999999999</v>
      </c>
      <c r="K12" s="41"/>
      <c r="L12" s="38"/>
      <c r="M12" s="39"/>
      <c r="N12" s="39"/>
      <c r="O12" s="38"/>
      <c r="P12" s="38"/>
      <c r="Q12" s="38"/>
      <c r="R12" s="38"/>
    </row>
    <row r="13" spans="1:18" ht="14.3">
      <c r="A13" s="37">
        <v>1950.69</v>
      </c>
      <c r="B13" s="37">
        <v>-121.83</v>
      </c>
      <c r="C13" s="37">
        <v>13.977399999999999</v>
      </c>
      <c r="D13" s="37">
        <v>29.049499999999998</v>
      </c>
      <c r="E13" s="37">
        <v>-5.5945999999999998</v>
      </c>
      <c r="F13" s="37">
        <v>0.67090000000000005</v>
      </c>
      <c r="G13" s="37"/>
      <c r="H13" s="37">
        <v>3</v>
      </c>
      <c r="I13" s="37">
        <v>0</v>
      </c>
      <c r="J13" s="44">
        <f t="shared" si="0"/>
        <v>1710.9965999999999</v>
      </c>
      <c r="K13" s="41"/>
      <c r="L13" s="38"/>
      <c r="M13" s="39"/>
      <c r="N13" s="39"/>
      <c r="O13" s="38"/>
      <c r="P13" s="38"/>
      <c r="Q13" s="38"/>
      <c r="R13" s="38"/>
    </row>
    <row r="14" spans="1:18" ht="14.3">
      <c r="A14" s="37">
        <v>1950.69</v>
      </c>
      <c r="B14" s="37">
        <v>-121.83</v>
      </c>
      <c r="C14" s="37">
        <v>13.977399999999999</v>
      </c>
      <c r="D14" s="37">
        <v>29.049499999999998</v>
      </c>
      <c r="E14" s="37">
        <v>-5.5945999999999998</v>
      </c>
      <c r="F14" s="37">
        <v>0.67090000000000005</v>
      </c>
      <c r="G14" s="37"/>
      <c r="H14" s="37">
        <v>4</v>
      </c>
      <c r="I14" s="37">
        <v>0</v>
      </c>
      <c r="J14" s="44">
        <f t="shared" si="0"/>
        <v>1687.0084000000002</v>
      </c>
      <c r="K14" s="41"/>
      <c r="L14" s="38"/>
      <c r="M14" s="39"/>
      <c r="N14" s="39"/>
      <c r="O14" s="38"/>
      <c r="P14" s="38"/>
      <c r="Q14" s="38"/>
      <c r="R14" s="38"/>
    </row>
    <row r="15" spans="1:18" ht="14.3">
      <c r="A15" s="37">
        <v>1950.69</v>
      </c>
      <c r="B15" s="37">
        <v>-121.83</v>
      </c>
      <c r="C15" s="37">
        <v>13.977399999999999</v>
      </c>
      <c r="D15" s="37">
        <v>29.049499999999998</v>
      </c>
      <c r="E15" s="37">
        <v>-5.5945999999999998</v>
      </c>
      <c r="F15" s="37">
        <v>0.67090000000000005</v>
      </c>
      <c r="G15" s="37"/>
      <c r="H15" s="37">
        <v>5</v>
      </c>
      <c r="I15" s="37">
        <v>0</v>
      </c>
      <c r="J15" s="44">
        <f t="shared" si="0"/>
        <v>1690.9749999999999</v>
      </c>
      <c r="K15" s="41"/>
      <c r="L15" s="38"/>
      <c r="M15" s="39"/>
      <c r="N15" s="39"/>
      <c r="O15" s="38"/>
      <c r="P15" s="38"/>
      <c r="Q15" s="38"/>
      <c r="R15" s="38"/>
    </row>
    <row r="16" spans="1:18" ht="14.3">
      <c r="A16" s="37">
        <v>1950.69</v>
      </c>
      <c r="B16" s="37">
        <v>-121.83</v>
      </c>
      <c r="C16" s="37">
        <v>13.977399999999999</v>
      </c>
      <c r="D16" s="37">
        <v>29.049499999999998</v>
      </c>
      <c r="E16" s="37">
        <v>-5.5945999999999998</v>
      </c>
      <c r="F16" s="37">
        <v>0.67090000000000005</v>
      </c>
      <c r="G16" s="37"/>
      <c r="H16" s="37">
        <v>0</v>
      </c>
      <c r="I16" s="37">
        <v>5</v>
      </c>
      <c r="J16" s="44">
        <f t="shared" si="0"/>
        <v>2095.9375</v>
      </c>
      <c r="K16" s="41"/>
      <c r="L16" s="38"/>
      <c r="M16" s="39"/>
      <c r="N16" s="39"/>
      <c r="O16" s="38"/>
      <c r="P16" s="38"/>
      <c r="Q16" s="38"/>
      <c r="R16" s="38"/>
    </row>
    <row r="17" spans="1:24" ht="14.3">
      <c r="A17" s="37">
        <v>1950.69</v>
      </c>
      <c r="B17" s="37">
        <v>-121.83</v>
      </c>
      <c r="C17" s="37">
        <v>13.977399999999999</v>
      </c>
      <c r="D17" s="37">
        <v>29.049499999999998</v>
      </c>
      <c r="E17" s="37">
        <v>-5.5945999999999998</v>
      </c>
      <c r="F17" s="37">
        <v>0.67090000000000005</v>
      </c>
      <c r="G17" s="37"/>
      <c r="H17" s="37">
        <v>1</v>
      </c>
      <c r="I17" s="37">
        <v>5</v>
      </c>
      <c r="J17" s="44">
        <f t="shared" si="0"/>
        <v>1963.4664</v>
      </c>
      <c r="K17" s="41"/>
      <c r="L17" s="38"/>
      <c r="M17" s="39"/>
      <c r="N17" s="39"/>
      <c r="O17" s="38"/>
      <c r="P17" s="38"/>
      <c r="Q17" s="38"/>
      <c r="R17" s="38"/>
    </row>
    <row r="18" spans="1:24" ht="14.3">
      <c r="A18" s="37">
        <v>1950.69</v>
      </c>
      <c r="B18" s="37">
        <v>-121.83</v>
      </c>
      <c r="C18" s="37">
        <v>13.977399999999999</v>
      </c>
      <c r="D18" s="37">
        <v>29.049499999999998</v>
      </c>
      <c r="E18" s="37">
        <v>-5.5945999999999998</v>
      </c>
      <c r="F18" s="37">
        <v>0.67090000000000005</v>
      </c>
      <c r="G18" s="37"/>
      <c r="H18" s="37">
        <v>2</v>
      </c>
      <c r="I18" s="37">
        <v>5</v>
      </c>
      <c r="J18" s="44">
        <f t="shared" si="0"/>
        <v>1865.6590999999999</v>
      </c>
      <c r="K18" s="41"/>
      <c r="L18" s="38"/>
      <c r="M18" s="39"/>
      <c r="N18" s="39"/>
      <c r="O18" s="38"/>
      <c r="P18" s="38"/>
      <c r="Q18" s="38"/>
      <c r="R18" s="38"/>
    </row>
    <row r="19" spans="1:24" ht="14.3">
      <c r="A19" s="37">
        <v>1950.69</v>
      </c>
      <c r="B19" s="37">
        <v>-121.83</v>
      </c>
      <c r="C19" s="37">
        <v>13.977399999999999</v>
      </c>
      <c r="D19" s="37">
        <v>29.049499999999998</v>
      </c>
      <c r="E19" s="37">
        <v>-5.5945999999999998</v>
      </c>
      <c r="F19" s="37">
        <v>0.67090000000000005</v>
      </c>
      <c r="G19" s="37"/>
      <c r="H19" s="37">
        <v>3</v>
      </c>
      <c r="I19" s="37">
        <v>5</v>
      </c>
      <c r="J19" s="44">
        <f t="shared" si="0"/>
        <v>1802.5155999999997</v>
      </c>
      <c r="K19" s="41"/>
      <c r="L19" s="38"/>
      <c r="M19" s="39"/>
      <c r="N19" s="39"/>
      <c r="O19" s="38"/>
      <c r="P19" s="38"/>
      <c r="Q19" s="38"/>
      <c r="R19" s="38"/>
    </row>
    <row r="20" spans="1:24" ht="14.3">
      <c r="A20" s="37">
        <v>1950.69</v>
      </c>
      <c r="B20" s="37">
        <v>-121.83</v>
      </c>
      <c r="C20" s="37">
        <v>13.977399999999999</v>
      </c>
      <c r="D20" s="37">
        <v>29.049499999999998</v>
      </c>
      <c r="E20" s="37">
        <v>-5.5945999999999998</v>
      </c>
      <c r="F20" s="37">
        <v>0.67090000000000005</v>
      </c>
      <c r="G20" s="37"/>
      <c r="H20" s="37">
        <v>4</v>
      </c>
      <c r="I20" s="37">
        <v>5</v>
      </c>
      <c r="J20" s="44">
        <f t="shared" si="0"/>
        <v>1774.0359000000001</v>
      </c>
      <c r="K20" s="41"/>
      <c r="L20" s="38"/>
      <c r="M20" s="39"/>
      <c r="N20" s="39"/>
      <c r="O20" s="38"/>
      <c r="P20" s="38"/>
      <c r="Q20" s="38"/>
      <c r="R20" s="38"/>
    </row>
    <row r="21" spans="1:24" ht="14.3">
      <c r="A21" s="37">
        <v>1950.69</v>
      </c>
      <c r="B21" s="37">
        <v>-121.83</v>
      </c>
      <c r="C21" s="37">
        <v>13.977399999999999</v>
      </c>
      <c r="D21" s="37">
        <v>29.049499999999998</v>
      </c>
      <c r="E21" s="37">
        <v>-5.5945999999999998</v>
      </c>
      <c r="F21" s="37">
        <v>0.67090000000000005</v>
      </c>
      <c r="G21" s="37"/>
      <c r="H21" s="37">
        <v>5</v>
      </c>
      <c r="I21" s="37">
        <v>5</v>
      </c>
      <c r="J21" s="44">
        <f t="shared" si="0"/>
        <v>1780.2199999999998</v>
      </c>
      <c r="K21" s="41"/>
      <c r="L21" s="38"/>
      <c r="M21" s="39"/>
      <c r="N21" s="39"/>
      <c r="O21" s="38"/>
      <c r="P21" s="38"/>
      <c r="Q21" s="38"/>
      <c r="R21" s="38"/>
    </row>
    <row r="22" spans="1:24" ht="14.3">
      <c r="A22" s="37"/>
      <c r="B22" s="37"/>
      <c r="C22" s="37"/>
      <c r="D22" s="37"/>
      <c r="E22" s="37"/>
      <c r="F22" s="37"/>
      <c r="G22" s="37"/>
      <c r="H22" s="37"/>
      <c r="I22" s="37"/>
      <c r="J22" s="43"/>
      <c r="K22" s="43"/>
      <c r="L22" s="38"/>
      <c r="M22" s="39"/>
      <c r="N22" s="39"/>
      <c r="O22" s="38"/>
      <c r="P22" s="38"/>
      <c r="Q22" s="38"/>
      <c r="R22" s="38"/>
    </row>
    <row r="23" spans="1:24" ht="14.3">
      <c r="A23" s="37"/>
      <c r="B23" s="37"/>
      <c r="C23" s="37"/>
      <c r="D23" s="37"/>
      <c r="E23" s="37"/>
      <c r="F23" s="37"/>
      <c r="G23" s="37"/>
      <c r="H23" s="37"/>
      <c r="I23" s="37"/>
      <c r="J23" s="43"/>
      <c r="K23" s="43"/>
      <c r="L23" s="38"/>
      <c r="M23" s="39"/>
      <c r="N23" s="39"/>
      <c r="O23" s="38"/>
      <c r="P23" s="38"/>
      <c r="Q23" s="38"/>
      <c r="R23" s="38"/>
    </row>
    <row r="24" spans="1:24" ht="14.3">
      <c r="A24" s="37"/>
      <c r="B24" s="37"/>
      <c r="C24" s="37"/>
      <c r="D24" s="37"/>
      <c r="E24" s="37"/>
      <c r="F24" s="37"/>
      <c r="G24" s="37"/>
      <c r="H24" s="37"/>
      <c r="I24" s="37"/>
      <c r="J24" s="43"/>
      <c r="K24" s="43"/>
      <c r="L24" s="38"/>
      <c r="M24" s="39"/>
      <c r="N24" s="39"/>
      <c r="O24" s="38"/>
      <c r="P24" s="38"/>
      <c r="Q24" s="38"/>
      <c r="R24" s="38"/>
    </row>
    <row r="25" spans="1:24">
      <c r="J25" s="3"/>
      <c r="K25" s="3"/>
      <c r="M25" s="4"/>
      <c r="N25" s="4"/>
    </row>
    <row r="26" spans="1:24">
      <c r="J26" s="3"/>
      <c r="K26" s="3"/>
      <c r="M26" s="4"/>
      <c r="N26" s="4"/>
    </row>
    <row r="27" spans="1:24">
      <c r="J27" s="3"/>
      <c r="K27" s="3"/>
      <c r="M27" s="4"/>
      <c r="N27" s="4"/>
    </row>
    <row r="28" spans="1:24">
      <c r="J28" s="3"/>
      <c r="K28" s="3"/>
      <c r="M28" s="4"/>
      <c r="N28" s="4"/>
    </row>
    <row r="29" spans="1:24">
      <c r="J29" s="3"/>
      <c r="K29" s="3"/>
      <c r="M29" s="4"/>
      <c r="N29" s="4"/>
    </row>
    <row r="30" spans="1:24" ht="14.3">
      <c r="A30" s="36" t="s">
        <v>65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8"/>
      <c r="M30" s="39"/>
      <c r="N30" s="39"/>
      <c r="O30" s="38"/>
      <c r="P30" s="38"/>
      <c r="Q30" s="38"/>
      <c r="R30" s="38"/>
      <c r="S30" s="38"/>
      <c r="T30" s="38"/>
      <c r="U30" s="38"/>
      <c r="V30" s="38"/>
      <c r="W30" s="38"/>
      <c r="X30" s="38"/>
    </row>
    <row r="31" spans="1:24" ht="14.3">
      <c r="A31" s="36" t="s">
        <v>57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</row>
    <row r="32" spans="1:24" ht="14.3">
      <c r="A32" s="45" t="s">
        <v>4</v>
      </c>
      <c r="B32" s="45"/>
      <c r="C32" s="45"/>
      <c r="D32" s="45"/>
      <c r="E32" s="45"/>
      <c r="F32" s="45"/>
      <c r="G32" s="37"/>
      <c r="H32" s="45" t="s">
        <v>7</v>
      </c>
      <c r="I32" s="45"/>
      <c r="J32" s="37"/>
      <c r="K32" s="37"/>
      <c r="L32" s="38"/>
      <c r="M32" s="45" t="s">
        <v>11</v>
      </c>
      <c r="N32" s="45"/>
      <c r="O32" s="45"/>
      <c r="P32" s="45"/>
      <c r="Q32" s="45"/>
      <c r="R32" s="45"/>
      <c r="S32" s="38"/>
      <c r="T32" s="38"/>
      <c r="U32" s="38"/>
      <c r="V32" s="38"/>
      <c r="W32" s="38"/>
      <c r="X32" s="38"/>
    </row>
    <row r="33" spans="1:24" ht="14.3">
      <c r="A33" s="37" t="s">
        <v>0</v>
      </c>
      <c r="B33" s="37" t="s">
        <v>2</v>
      </c>
      <c r="C33" s="37" t="s">
        <v>3</v>
      </c>
      <c r="D33" s="37" t="s">
        <v>58</v>
      </c>
      <c r="E33" s="37" t="s">
        <v>59</v>
      </c>
      <c r="F33" s="37" t="s">
        <v>60</v>
      </c>
      <c r="G33" s="37"/>
      <c r="H33" s="37" t="s">
        <v>5</v>
      </c>
      <c r="I33" s="37" t="s">
        <v>61</v>
      </c>
      <c r="J33" s="40" t="s">
        <v>1</v>
      </c>
      <c r="K33" s="40"/>
      <c r="L33" s="38"/>
      <c r="M33" s="37">
        <v>1</v>
      </c>
      <c r="N33" s="37">
        <v>2</v>
      </c>
      <c r="O33" s="37">
        <v>3</v>
      </c>
      <c r="P33" s="37">
        <v>4</v>
      </c>
      <c r="Q33" s="37">
        <v>5</v>
      </c>
      <c r="R33" s="37">
        <v>6</v>
      </c>
      <c r="S33" s="38"/>
      <c r="T33" s="38"/>
      <c r="U33" s="38"/>
      <c r="V33" s="38"/>
      <c r="W33" s="38"/>
      <c r="X33" s="38"/>
    </row>
    <row r="34" spans="1:24" ht="14.3">
      <c r="A34" s="37">
        <v>1969.8</v>
      </c>
      <c r="B34" s="37">
        <v>-123.54</v>
      </c>
      <c r="C34" s="37">
        <v>13.977399999999999</v>
      </c>
      <c r="D34" s="37">
        <v>-32.828400000000002</v>
      </c>
      <c r="E34" s="37">
        <v>2.9363000000000001</v>
      </c>
      <c r="F34" s="37"/>
      <c r="G34" s="37"/>
      <c r="H34" s="37">
        <v>0</v>
      </c>
      <c r="I34" s="37">
        <v>-5</v>
      </c>
      <c r="J34" s="41">
        <f>A34 + (B34*H34) + (C34*H34*H34) + (D34*I34) + (E34*H34*I34) + (F34*H34*H34*I34)</f>
        <v>2133.942</v>
      </c>
      <c r="K34" s="41"/>
      <c r="L34" s="38" t="s">
        <v>62</v>
      </c>
      <c r="M34" s="41">
        <f>J34</f>
        <v>2133.942</v>
      </c>
      <c r="N34" s="41">
        <f>J35</f>
        <v>2009.6979000000001</v>
      </c>
      <c r="O34" s="41">
        <f>J36</f>
        <v>1913.4086</v>
      </c>
      <c r="P34" s="42">
        <f>J37</f>
        <v>1845.0740999999998</v>
      </c>
      <c r="Q34" s="42">
        <f>J38</f>
        <v>1804.6943999999999</v>
      </c>
      <c r="R34" s="42">
        <f>J39</f>
        <v>1792.2694999999999</v>
      </c>
      <c r="S34" s="38"/>
      <c r="T34" s="38"/>
      <c r="U34" s="38"/>
      <c r="V34" s="38"/>
      <c r="W34" s="38"/>
      <c r="X34" s="38"/>
    </row>
    <row r="35" spans="1:24" ht="14.3">
      <c r="A35" s="37">
        <v>1969.8</v>
      </c>
      <c r="B35" s="37">
        <v>-123.54</v>
      </c>
      <c r="C35" s="37">
        <v>13.977399999999999</v>
      </c>
      <c r="D35" s="37">
        <v>-32.828400000000002</v>
      </c>
      <c r="E35" s="37">
        <v>2.9363000000000001</v>
      </c>
      <c r="F35" s="37"/>
      <c r="G35" s="37"/>
      <c r="H35" s="37">
        <v>1</v>
      </c>
      <c r="I35" s="37">
        <v>-5</v>
      </c>
      <c r="J35" s="41">
        <f t="shared" ref="J35:J51" si="1">A35 + (B35*H35) + (C35*H35*H35) + (D35*I35) + (E35*H35*I35) + (F35*H35*H35*I35)</f>
        <v>2009.6979000000001</v>
      </c>
      <c r="K35" s="41"/>
      <c r="L35" s="38" t="s">
        <v>63</v>
      </c>
      <c r="M35" s="41">
        <f>J40</f>
        <v>1969.8</v>
      </c>
      <c r="N35" s="41">
        <f>J41</f>
        <v>1860.2374</v>
      </c>
      <c r="O35" s="41">
        <f>J42</f>
        <v>1778.6296</v>
      </c>
      <c r="P35" s="42">
        <f>J43</f>
        <v>1724.9765999999997</v>
      </c>
      <c r="Q35" s="42">
        <f>J44</f>
        <v>1699.2783999999999</v>
      </c>
      <c r="R35" s="42">
        <f>J45</f>
        <v>1701.5349999999999</v>
      </c>
      <c r="S35" s="38"/>
      <c r="T35" s="38"/>
      <c r="U35" s="38"/>
      <c r="V35" s="38"/>
      <c r="W35" s="38"/>
      <c r="X35" s="38"/>
    </row>
    <row r="36" spans="1:24" ht="14.3">
      <c r="A36" s="37">
        <v>1969.8</v>
      </c>
      <c r="B36" s="37">
        <v>-123.54</v>
      </c>
      <c r="C36" s="37">
        <v>13.977399999999999</v>
      </c>
      <c r="D36" s="37">
        <v>-32.828400000000002</v>
      </c>
      <c r="E36" s="37">
        <v>2.9363000000000001</v>
      </c>
      <c r="F36" s="37"/>
      <c r="G36" s="37"/>
      <c r="H36" s="37">
        <v>2</v>
      </c>
      <c r="I36" s="37">
        <v>-5</v>
      </c>
      <c r="J36" s="41">
        <f t="shared" si="1"/>
        <v>1913.4086</v>
      </c>
      <c r="K36" s="41"/>
      <c r="L36" s="38" t="s">
        <v>64</v>
      </c>
      <c r="M36" s="41">
        <f>J46</f>
        <v>1805.6579999999999</v>
      </c>
      <c r="N36" s="41">
        <f>J47</f>
        <v>1710.7768999999998</v>
      </c>
      <c r="O36" s="41">
        <f>J48</f>
        <v>1643.8506</v>
      </c>
      <c r="P36" s="42">
        <f>J49</f>
        <v>1604.8790999999997</v>
      </c>
      <c r="Q36" s="42">
        <f>J50</f>
        <v>1593.8624</v>
      </c>
      <c r="R36" s="42">
        <f>J51</f>
        <v>1610.8004999999998</v>
      </c>
      <c r="S36" s="38"/>
      <c r="T36" s="38"/>
      <c r="U36" s="38"/>
      <c r="V36" s="38"/>
      <c r="W36" s="38"/>
      <c r="X36" s="38"/>
    </row>
    <row r="37" spans="1:24" ht="14.3">
      <c r="A37" s="37">
        <v>1969.8</v>
      </c>
      <c r="B37" s="37">
        <v>-123.54</v>
      </c>
      <c r="C37" s="37">
        <v>13.977399999999999</v>
      </c>
      <c r="D37" s="37">
        <v>-32.828400000000002</v>
      </c>
      <c r="E37" s="37">
        <v>2.9363000000000001</v>
      </c>
      <c r="F37" s="37"/>
      <c r="G37" s="37"/>
      <c r="H37" s="37">
        <v>3</v>
      </c>
      <c r="I37" s="37">
        <v>-5</v>
      </c>
      <c r="J37" s="41">
        <f t="shared" si="1"/>
        <v>1845.0740999999998</v>
      </c>
      <c r="K37" s="41"/>
      <c r="L37" s="38"/>
      <c r="M37" s="39"/>
      <c r="N37" s="39"/>
      <c r="O37" s="38"/>
      <c r="P37" s="38"/>
      <c r="Q37" s="38"/>
      <c r="R37" s="38"/>
      <c r="S37" s="38"/>
      <c r="T37" s="38"/>
      <c r="U37" s="38"/>
      <c r="V37" s="38"/>
      <c r="W37" s="38"/>
      <c r="X37" s="38"/>
    </row>
    <row r="38" spans="1:24" ht="14.3">
      <c r="A38" s="37">
        <v>1969.8</v>
      </c>
      <c r="B38" s="37">
        <v>-123.54</v>
      </c>
      <c r="C38" s="37">
        <v>13.977399999999999</v>
      </c>
      <c r="D38" s="37">
        <v>-32.828400000000002</v>
      </c>
      <c r="E38" s="37">
        <v>2.9363000000000001</v>
      </c>
      <c r="F38" s="37"/>
      <c r="G38" s="37"/>
      <c r="H38" s="37">
        <v>4</v>
      </c>
      <c r="I38" s="37">
        <v>-5</v>
      </c>
      <c r="J38" s="41">
        <f t="shared" si="1"/>
        <v>1804.6943999999999</v>
      </c>
      <c r="K38" s="41"/>
      <c r="L38" s="38"/>
      <c r="M38" s="39"/>
      <c r="N38" s="39"/>
      <c r="O38" s="38"/>
      <c r="P38" s="38"/>
      <c r="Q38" s="38"/>
      <c r="R38" s="38"/>
      <c r="S38" s="38"/>
      <c r="T38" s="38"/>
      <c r="U38" s="38"/>
      <c r="V38" s="38"/>
      <c r="W38" s="38"/>
      <c r="X38" s="38"/>
    </row>
    <row r="39" spans="1:24" ht="14.3">
      <c r="A39" s="37">
        <v>1969.8</v>
      </c>
      <c r="B39" s="37">
        <v>-123.54</v>
      </c>
      <c r="C39" s="37">
        <v>13.977399999999999</v>
      </c>
      <c r="D39" s="37">
        <v>-32.828400000000002</v>
      </c>
      <c r="E39" s="37">
        <v>2.9363000000000001</v>
      </c>
      <c r="F39" s="37"/>
      <c r="G39" s="37"/>
      <c r="H39" s="37">
        <v>5</v>
      </c>
      <c r="I39" s="37">
        <v>-5</v>
      </c>
      <c r="J39" s="41">
        <f>A39 + (B39*H39) + (C39*H39*H39) + (D39*I39) + (E39*H39*I39) + (F39*H39*H39*I39)</f>
        <v>1792.2694999999999</v>
      </c>
      <c r="K39" s="41"/>
      <c r="L39" s="38"/>
      <c r="M39" s="39"/>
      <c r="N39" s="39"/>
      <c r="O39" s="38"/>
      <c r="P39" s="38"/>
      <c r="Q39" s="38"/>
      <c r="R39" s="38"/>
      <c r="S39" s="38"/>
      <c r="T39" s="38"/>
      <c r="U39" s="38"/>
      <c r="V39" s="38"/>
      <c r="W39" s="38"/>
      <c r="X39" s="38"/>
    </row>
    <row r="40" spans="1:24" ht="14.3">
      <c r="A40" s="37">
        <v>1969.8</v>
      </c>
      <c r="B40" s="37">
        <v>-123.54</v>
      </c>
      <c r="C40" s="37">
        <v>13.977399999999999</v>
      </c>
      <c r="D40" s="37">
        <v>-32.828400000000002</v>
      </c>
      <c r="E40" s="37">
        <v>2.9363000000000001</v>
      </c>
      <c r="F40" s="37"/>
      <c r="G40" s="37"/>
      <c r="H40" s="37">
        <v>0</v>
      </c>
      <c r="I40" s="37">
        <v>0</v>
      </c>
      <c r="J40" s="41">
        <f t="shared" si="1"/>
        <v>1969.8</v>
      </c>
      <c r="K40" s="41"/>
      <c r="L40" s="38"/>
      <c r="M40" s="39"/>
      <c r="N40" s="39"/>
      <c r="O40" s="38"/>
      <c r="P40" s="38"/>
      <c r="Q40" s="38"/>
      <c r="R40" s="38"/>
      <c r="S40" s="38"/>
      <c r="T40" s="38"/>
      <c r="U40" s="38"/>
      <c r="V40" s="38"/>
      <c r="W40" s="38"/>
      <c r="X40" s="38"/>
    </row>
    <row r="41" spans="1:24" ht="14.3">
      <c r="A41" s="37">
        <v>1969.8</v>
      </c>
      <c r="B41" s="37">
        <v>-123.54</v>
      </c>
      <c r="C41" s="37">
        <v>13.977399999999999</v>
      </c>
      <c r="D41" s="37">
        <v>-32.828400000000002</v>
      </c>
      <c r="E41" s="37">
        <v>2.9363000000000001</v>
      </c>
      <c r="F41" s="37"/>
      <c r="G41" s="37"/>
      <c r="H41" s="37">
        <v>1</v>
      </c>
      <c r="I41" s="37">
        <v>0</v>
      </c>
      <c r="J41" s="41">
        <f t="shared" si="1"/>
        <v>1860.2374</v>
      </c>
      <c r="K41" s="41"/>
      <c r="L41" s="38"/>
      <c r="M41" s="39"/>
      <c r="N41" s="39"/>
      <c r="O41" s="38"/>
      <c r="P41" s="38"/>
      <c r="Q41" s="38"/>
      <c r="R41" s="38"/>
      <c r="S41" s="38"/>
      <c r="T41" s="38"/>
      <c r="U41" s="38"/>
      <c r="V41" s="38"/>
      <c r="W41" s="38"/>
      <c r="X41" s="38"/>
    </row>
    <row r="42" spans="1:24" ht="14.3">
      <c r="A42" s="37">
        <v>1969.8</v>
      </c>
      <c r="B42" s="37">
        <v>-123.54</v>
      </c>
      <c r="C42" s="37">
        <v>13.977399999999999</v>
      </c>
      <c r="D42" s="37">
        <v>-32.828400000000002</v>
      </c>
      <c r="E42" s="37">
        <v>2.9363000000000001</v>
      </c>
      <c r="F42" s="37"/>
      <c r="G42" s="37"/>
      <c r="H42" s="37">
        <v>2</v>
      </c>
      <c r="I42" s="37">
        <v>0</v>
      </c>
      <c r="J42" s="41">
        <f t="shared" si="1"/>
        <v>1778.6296</v>
      </c>
      <c r="K42" s="41"/>
      <c r="L42" s="38"/>
      <c r="M42" s="39"/>
      <c r="N42" s="39"/>
      <c r="O42" s="38"/>
      <c r="P42" s="38"/>
      <c r="Q42" s="38"/>
      <c r="R42" s="38"/>
      <c r="S42" s="38"/>
      <c r="T42" s="38"/>
      <c r="U42" s="38"/>
      <c r="V42" s="38"/>
      <c r="W42" s="38"/>
      <c r="X42" s="38"/>
    </row>
    <row r="43" spans="1:24" ht="14.3">
      <c r="A43" s="37">
        <v>1969.8</v>
      </c>
      <c r="B43" s="37">
        <v>-123.54</v>
      </c>
      <c r="C43" s="37">
        <v>13.977399999999999</v>
      </c>
      <c r="D43" s="37">
        <v>-32.828400000000002</v>
      </c>
      <c r="E43" s="37">
        <v>2.9363000000000001</v>
      </c>
      <c r="F43" s="37"/>
      <c r="G43" s="37"/>
      <c r="H43" s="37">
        <v>3</v>
      </c>
      <c r="I43" s="37">
        <v>0</v>
      </c>
      <c r="J43" s="41">
        <f t="shared" si="1"/>
        <v>1724.9765999999997</v>
      </c>
      <c r="K43" s="41"/>
      <c r="L43" s="38"/>
      <c r="M43" s="39"/>
      <c r="N43" s="39"/>
      <c r="O43" s="38"/>
      <c r="P43" s="38"/>
      <c r="Q43" s="38"/>
      <c r="R43" s="38"/>
      <c r="S43" s="38"/>
      <c r="T43" s="38"/>
      <c r="U43" s="38"/>
      <c r="V43" s="38"/>
      <c r="W43" s="38"/>
      <c r="X43" s="38"/>
    </row>
    <row r="44" spans="1:24" ht="14.3">
      <c r="A44" s="37">
        <v>1969.8</v>
      </c>
      <c r="B44" s="37">
        <v>-123.54</v>
      </c>
      <c r="C44" s="37">
        <v>13.977399999999999</v>
      </c>
      <c r="D44" s="37">
        <v>-32.828400000000002</v>
      </c>
      <c r="E44" s="37">
        <v>2.9363000000000001</v>
      </c>
      <c r="F44" s="37"/>
      <c r="G44" s="37"/>
      <c r="H44" s="37">
        <v>4</v>
      </c>
      <c r="I44" s="37">
        <v>0</v>
      </c>
      <c r="J44" s="41">
        <f t="shared" si="1"/>
        <v>1699.2783999999999</v>
      </c>
      <c r="K44" s="41"/>
      <c r="L44" s="38"/>
      <c r="M44" s="39"/>
      <c r="N44" s="39"/>
      <c r="O44" s="38"/>
      <c r="P44" s="38"/>
      <c r="Q44" s="38"/>
      <c r="R44" s="38"/>
      <c r="S44" s="38"/>
      <c r="T44" s="38"/>
      <c r="U44" s="38"/>
      <c r="V44" s="38"/>
      <c r="W44" s="38"/>
      <c r="X44" s="38"/>
    </row>
    <row r="45" spans="1:24" ht="14.3">
      <c r="A45" s="37">
        <v>1969.8</v>
      </c>
      <c r="B45" s="37">
        <v>-123.54</v>
      </c>
      <c r="C45" s="37">
        <v>13.977399999999999</v>
      </c>
      <c r="D45" s="37">
        <v>-32.828400000000002</v>
      </c>
      <c r="E45" s="37">
        <v>2.9363000000000001</v>
      </c>
      <c r="F45" s="37"/>
      <c r="G45" s="37"/>
      <c r="H45" s="37">
        <v>5</v>
      </c>
      <c r="I45" s="37">
        <v>0</v>
      </c>
      <c r="J45" s="41">
        <f t="shared" si="1"/>
        <v>1701.5349999999999</v>
      </c>
      <c r="K45" s="41"/>
      <c r="L45" s="38"/>
      <c r="M45" s="39"/>
      <c r="N45" s="39"/>
      <c r="O45" s="38"/>
      <c r="P45" s="38"/>
      <c r="Q45" s="38"/>
      <c r="R45" s="38"/>
      <c r="S45" s="38"/>
      <c r="T45" s="38"/>
      <c r="U45" s="38"/>
      <c r="V45" s="38"/>
      <c r="W45" s="38"/>
      <c r="X45" s="38"/>
    </row>
    <row r="46" spans="1:24" ht="14.3">
      <c r="A46" s="37">
        <v>1969.8</v>
      </c>
      <c r="B46" s="37">
        <v>-123.54</v>
      </c>
      <c r="C46" s="37">
        <v>13.977399999999999</v>
      </c>
      <c r="D46" s="37">
        <v>-32.828400000000002</v>
      </c>
      <c r="E46" s="37">
        <v>2.9363000000000001</v>
      </c>
      <c r="F46" s="37"/>
      <c r="G46" s="37"/>
      <c r="H46" s="37">
        <v>0</v>
      </c>
      <c r="I46" s="37">
        <v>5</v>
      </c>
      <c r="J46" s="41">
        <f t="shared" si="1"/>
        <v>1805.6579999999999</v>
      </c>
      <c r="K46" s="41"/>
      <c r="L46" s="38"/>
      <c r="M46" s="39"/>
      <c r="N46" s="39"/>
      <c r="O46" s="38"/>
      <c r="P46" s="38"/>
      <c r="Q46" s="38"/>
      <c r="R46" s="38"/>
      <c r="S46" s="38"/>
      <c r="T46" s="38"/>
      <c r="U46" s="38"/>
      <c r="V46" s="38"/>
      <c r="W46" s="38"/>
      <c r="X46" s="38"/>
    </row>
    <row r="47" spans="1:24" ht="14.3">
      <c r="A47" s="37">
        <v>1969.8</v>
      </c>
      <c r="B47" s="37">
        <v>-123.54</v>
      </c>
      <c r="C47" s="37">
        <v>13.977399999999999</v>
      </c>
      <c r="D47" s="37">
        <v>-32.828400000000002</v>
      </c>
      <c r="E47" s="37">
        <v>2.9363000000000001</v>
      </c>
      <c r="F47" s="37"/>
      <c r="G47" s="37"/>
      <c r="H47" s="37">
        <v>1</v>
      </c>
      <c r="I47" s="37">
        <v>5</v>
      </c>
      <c r="J47" s="41">
        <f t="shared" si="1"/>
        <v>1710.7768999999998</v>
      </c>
      <c r="K47" s="41"/>
      <c r="L47" s="38"/>
      <c r="M47" s="39"/>
      <c r="N47" s="39"/>
      <c r="O47" s="38"/>
      <c r="P47" s="38"/>
      <c r="Q47" s="38"/>
      <c r="R47" s="38"/>
      <c r="S47" s="38"/>
      <c r="T47" s="38"/>
      <c r="U47" s="38"/>
      <c r="V47" s="38"/>
      <c r="W47" s="38"/>
      <c r="X47" s="38"/>
    </row>
    <row r="48" spans="1:24" ht="14.3">
      <c r="A48" s="37">
        <v>1969.8</v>
      </c>
      <c r="B48" s="37">
        <v>-123.54</v>
      </c>
      <c r="C48" s="37">
        <v>13.977399999999999</v>
      </c>
      <c r="D48" s="37">
        <v>-32.828400000000002</v>
      </c>
      <c r="E48" s="37">
        <v>2.9363000000000001</v>
      </c>
      <c r="F48" s="37"/>
      <c r="G48" s="37"/>
      <c r="H48" s="37">
        <v>2</v>
      </c>
      <c r="I48" s="37">
        <v>5</v>
      </c>
      <c r="J48" s="41">
        <f t="shared" si="1"/>
        <v>1643.8506</v>
      </c>
      <c r="K48" s="41"/>
      <c r="L48" s="38"/>
      <c r="M48" s="39"/>
      <c r="N48" s="39"/>
      <c r="O48" s="38"/>
      <c r="P48" s="38"/>
      <c r="Q48" s="38"/>
      <c r="R48" s="38"/>
      <c r="S48" s="38"/>
      <c r="T48" s="38"/>
      <c r="U48" s="38"/>
      <c r="V48" s="38"/>
      <c r="W48" s="38"/>
      <c r="X48" s="38"/>
    </row>
    <row r="49" spans="1:24" ht="14.3">
      <c r="A49" s="37">
        <v>1969.8</v>
      </c>
      <c r="B49" s="37">
        <v>-123.54</v>
      </c>
      <c r="C49" s="37">
        <v>13.977399999999999</v>
      </c>
      <c r="D49" s="37">
        <v>-32.828400000000002</v>
      </c>
      <c r="E49" s="37">
        <v>2.9363000000000001</v>
      </c>
      <c r="F49" s="37"/>
      <c r="G49" s="37"/>
      <c r="H49" s="37">
        <v>3</v>
      </c>
      <c r="I49" s="37">
        <v>5</v>
      </c>
      <c r="J49" s="41">
        <f t="shared" si="1"/>
        <v>1604.8790999999997</v>
      </c>
      <c r="K49" s="41"/>
      <c r="L49" s="38"/>
      <c r="M49" s="39"/>
      <c r="N49" s="39"/>
      <c r="O49" s="38"/>
      <c r="P49" s="38"/>
      <c r="Q49" s="38"/>
      <c r="R49" s="38"/>
      <c r="S49" s="38"/>
      <c r="T49" s="38"/>
      <c r="U49" s="38"/>
      <c r="V49" s="38"/>
      <c r="W49" s="38"/>
      <c r="X49" s="38"/>
    </row>
    <row r="50" spans="1:24" ht="14.3">
      <c r="A50" s="37">
        <v>1969.8</v>
      </c>
      <c r="B50" s="37">
        <v>-123.54</v>
      </c>
      <c r="C50" s="37">
        <v>13.977399999999999</v>
      </c>
      <c r="D50" s="37">
        <v>-32.828400000000002</v>
      </c>
      <c r="E50" s="37">
        <v>2.9363000000000001</v>
      </c>
      <c r="F50" s="37"/>
      <c r="G50" s="37"/>
      <c r="H50" s="37">
        <v>4</v>
      </c>
      <c r="I50" s="37">
        <v>5</v>
      </c>
      <c r="J50" s="41">
        <f t="shared" si="1"/>
        <v>1593.8624</v>
      </c>
      <c r="K50" s="41"/>
      <c r="L50" s="38"/>
      <c r="M50" s="39"/>
      <c r="N50" s="39"/>
      <c r="O50" s="38"/>
      <c r="P50" s="38"/>
      <c r="Q50" s="38"/>
      <c r="R50" s="38"/>
      <c r="S50" s="38"/>
      <c r="T50" s="38"/>
      <c r="U50" s="38"/>
      <c r="V50" s="38"/>
      <c r="W50" s="38"/>
      <c r="X50" s="38"/>
    </row>
    <row r="51" spans="1:24" ht="14.3">
      <c r="A51" s="37">
        <v>1969.8</v>
      </c>
      <c r="B51" s="37">
        <v>-123.54</v>
      </c>
      <c r="C51" s="37">
        <v>13.977399999999999</v>
      </c>
      <c r="D51" s="37">
        <v>-32.828400000000002</v>
      </c>
      <c r="E51" s="37">
        <v>2.9363000000000001</v>
      </c>
      <c r="F51" s="37"/>
      <c r="G51" s="37"/>
      <c r="H51" s="37">
        <v>5</v>
      </c>
      <c r="I51" s="37">
        <v>5</v>
      </c>
      <c r="J51" s="41">
        <f t="shared" si="1"/>
        <v>1610.8004999999998</v>
      </c>
      <c r="K51" s="41"/>
      <c r="L51" s="38"/>
      <c r="M51" s="39"/>
      <c r="N51" s="39"/>
      <c r="O51" s="38"/>
      <c r="P51" s="38"/>
      <c r="Q51" s="38"/>
      <c r="R51" s="38"/>
      <c r="S51" s="38"/>
      <c r="T51" s="38"/>
      <c r="U51" s="38"/>
      <c r="V51" s="38"/>
      <c r="W51" s="38"/>
      <c r="X51" s="38"/>
    </row>
    <row r="52" spans="1:24" ht="14.3">
      <c r="A52" s="37"/>
      <c r="B52" s="37"/>
      <c r="C52" s="37"/>
      <c r="D52" s="37"/>
      <c r="E52" s="37"/>
      <c r="F52" s="37"/>
      <c r="G52" s="37"/>
      <c r="H52" s="37"/>
      <c r="I52" s="37"/>
      <c r="J52" s="43"/>
      <c r="K52" s="43"/>
      <c r="L52" s="38"/>
      <c r="M52" s="39"/>
      <c r="N52" s="39"/>
      <c r="O52" s="38"/>
      <c r="P52" s="38"/>
      <c r="Q52" s="38"/>
      <c r="R52" s="38"/>
      <c r="S52" s="38"/>
      <c r="T52" s="38"/>
      <c r="U52" s="38"/>
      <c r="V52" s="38"/>
      <c r="W52" s="38"/>
      <c r="X52" s="38"/>
    </row>
    <row r="53" spans="1:24" ht="14.3">
      <c r="A53" s="37"/>
      <c r="B53" s="37"/>
      <c r="C53" s="37"/>
      <c r="D53" s="37"/>
      <c r="E53" s="37"/>
      <c r="F53" s="37"/>
      <c r="G53" s="37"/>
      <c r="H53" s="37"/>
      <c r="I53" s="37"/>
      <c r="J53" s="43"/>
      <c r="K53" s="43"/>
      <c r="L53" s="38"/>
      <c r="M53" s="39"/>
      <c r="N53" s="39"/>
      <c r="O53" s="38"/>
      <c r="P53" s="38"/>
      <c r="Q53" s="38"/>
      <c r="R53" s="38"/>
      <c r="S53" s="38"/>
      <c r="T53" s="38"/>
      <c r="U53" s="38"/>
      <c r="V53" s="38"/>
      <c r="W53" s="38"/>
      <c r="X53" s="38"/>
    </row>
    <row r="54" spans="1:24" ht="14.3">
      <c r="A54" s="37"/>
      <c r="B54" s="37"/>
      <c r="C54" s="37"/>
      <c r="D54" s="37"/>
      <c r="E54" s="37"/>
      <c r="F54" s="37"/>
      <c r="G54" s="37"/>
      <c r="H54" s="37"/>
      <c r="I54" s="37"/>
      <c r="J54" s="43"/>
      <c r="K54" s="43"/>
      <c r="L54" s="38"/>
      <c r="M54" s="39"/>
      <c r="N54" s="39"/>
      <c r="O54" s="38"/>
      <c r="P54" s="38"/>
      <c r="Q54" s="38"/>
      <c r="R54" s="38"/>
      <c r="S54" s="38"/>
      <c r="T54" s="38"/>
      <c r="U54" s="38"/>
      <c r="V54" s="38"/>
      <c r="W54" s="38"/>
      <c r="X54" s="38"/>
    </row>
    <row r="55" spans="1:24" ht="14.3">
      <c r="A55" s="37"/>
      <c r="B55" s="37"/>
      <c r="C55" s="37"/>
      <c r="D55" s="37"/>
      <c r="E55" s="37"/>
      <c r="F55" s="37"/>
      <c r="G55" s="37"/>
      <c r="H55" s="37"/>
      <c r="I55" s="37"/>
      <c r="J55" s="43"/>
      <c r="K55" s="43"/>
      <c r="L55" s="38"/>
      <c r="M55" s="39"/>
      <c r="N55" s="39"/>
      <c r="O55" s="38"/>
      <c r="P55" s="38"/>
      <c r="Q55" s="38"/>
      <c r="R55" s="38"/>
      <c r="S55" s="38"/>
      <c r="T55" s="38"/>
      <c r="U55" s="38"/>
      <c r="V55" s="38"/>
      <c r="W55" s="38"/>
      <c r="X55" s="38"/>
    </row>
    <row r="56" spans="1:24" ht="14.3">
      <c r="A56" s="37"/>
      <c r="B56" s="37"/>
      <c r="C56" s="37"/>
      <c r="D56" s="37"/>
      <c r="E56" s="37"/>
      <c r="F56" s="37"/>
      <c r="G56" s="37"/>
      <c r="H56" s="37"/>
      <c r="I56" s="37"/>
      <c r="J56" s="43"/>
      <c r="K56" s="43"/>
      <c r="L56" s="38"/>
      <c r="M56" s="39"/>
      <c r="N56" s="39"/>
      <c r="O56" s="38"/>
      <c r="P56" s="38"/>
      <c r="Q56" s="38"/>
      <c r="R56" s="38"/>
      <c r="S56" s="38"/>
      <c r="T56" s="38"/>
      <c r="U56" s="38"/>
      <c r="V56" s="38"/>
      <c r="W56" s="38"/>
      <c r="X56" s="38"/>
    </row>
    <row r="57" spans="1:24" ht="14.3">
      <c r="A57" s="37"/>
      <c r="B57" s="37"/>
      <c r="C57" s="37"/>
      <c r="D57" s="37"/>
      <c r="E57" s="37"/>
      <c r="F57" s="37"/>
      <c r="G57" s="37"/>
      <c r="H57" s="37"/>
      <c r="I57" s="37"/>
      <c r="J57" s="43"/>
      <c r="K57" s="43"/>
      <c r="L57" s="38"/>
      <c r="M57" s="39"/>
      <c r="N57" s="39"/>
      <c r="O57" s="38"/>
      <c r="P57" s="38"/>
      <c r="Q57" s="38"/>
      <c r="R57" s="38"/>
      <c r="S57" s="38"/>
      <c r="T57" s="38"/>
      <c r="U57" s="38"/>
      <c r="V57" s="38"/>
      <c r="W57" s="38"/>
      <c r="X57" s="38"/>
    </row>
    <row r="58" spans="1:24" ht="14.3">
      <c r="A58" s="37"/>
      <c r="B58" s="37"/>
      <c r="C58" s="37"/>
      <c r="D58" s="37"/>
      <c r="E58" s="37"/>
      <c r="F58" s="37"/>
      <c r="G58" s="37"/>
      <c r="H58" s="37"/>
      <c r="I58" s="37"/>
      <c r="J58" s="43"/>
      <c r="K58" s="43"/>
      <c r="L58" s="38"/>
      <c r="M58" s="39"/>
      <c r="N58" s="39"/>
      <c r="O58" s="38"/>
      <c r="P58" s="38"/>
      <c r="Q58" s="38"/>
      <c r="R58" s="38"/>
      <c r="S58" s="38"/>
      <c r="T58" s="38"/>
      <c r="U58" s="38"/>
      <c r="V58" s="38"/>
      <c r="W58" s="38"/>
      <c r="X58" s="38"/>
    </row>
    <row r="59" spans="1:24" ht="14.3">
      <c r="A59" s="37"/>
      <c r="B59" s="37"/>
      <c r="C59" s="37"/>
      <c r="D59" s="37"/>
      <c r="E59" s="37"/>
      <c r="F59" s="37"/>
      <c r="G59" s="37"/>
      <c r="H59" s="37"/>
      <c r="I59" s="37"/>
      <c r="J59" s="43"/>
      <c r="K59" s="43"/>
      <c r="L59" s="38"/>
      <c r="M59" s="39"/>
      <c r="N59" s="39"/>
      <c r="O59" s="38"/>
      <c r="P59" s="38"/>
      <c r="Q59" s="38"/>
      <c r="R59" s="38"/>
      <c r="S59" s="38"/>
      <c r="T59" s="38"/>
      <c r="U59" s="38"/>
      <c r="V59" s="38"/>
      <c r="W59" s="38"/>
      <c r="X59" s="38"/>
    </row>
    <row r="60" spans="1:24" ht="14.3">
      <c r="A60" s="37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8"/>
      <c r="M60" s="39"/>
      <c r="N60" s="39"/>
      <c r="O60" s="38"/>
      <c r="P60" s="38"/>
      <c r="Q60" s="38"/>
      <c r="R60" s="38"/>
      <c r="S60" s="38"/>
      <c r="T60" s="38"/>
      <c r="U60" s="38"/>
      <c r="V60" s="38"/>
      <c r="W60" s="38"/>
      <c r="X60" s="38"/>
    </row>
    <row r="61" spans="1:24" ht="14.3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8"/>
      <c r="M61" s="39"/>
      <c r="N61" s="39"/>
      <c r="O61" s="38"/>
      <c r="P61" s="38"/>
      <c r="Q61" s="38"/>
      <c r="R61" s="38"/>
      <c r="S61" s="38"/>
      <c r="T61" s="38"/>
      <c r="U61" s="38"/>
      <c r="V61" s="38"/>
      <c r="W61" s="38"/>
      <c r="X61" s="38"/>
    </row>
    <row r="62" spans="1:24" ht="14.3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8"/>
      <c r="M62" s="39"/>
      <c r="N62" s="39"/>
      <c r="O62" s="38"/>
      <c r="P62" s="38"/>
      <c r="Q62" s="38"/>
      <c r="R62" s="38"/>
      <c r="S62" s="38"/>
      <c r="T62" s="38"/>
      <c r="U62" s="38"/>
      <c r="V62" s="38"/>
      <c r="W62" s="38"/>
      <c r="X62" s="38"/>
    </row>
    <row r="63" spans="1:24" ht="14.3">
      <c r="A63" s="37"/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8"/>
      <c r="M63" s="39"/>
      <c r="N63" s="39"/>
      <c r="O63" s="38"/>
      <c r="P63" s="38"/>
      <c r="Q63" s="38"/>
      <c r="R63" s="38"/>
      <c r="S63" s="38"/>
      <c r="T63" s="38"/>
      <c r="U63" s="38"/>
      <c r="V63" s="38"/>
      <c r="W63" s="38"/>
      <c r="X63" s="38"/>
    </row>
    <row r="64" spans="1:24" ht="14.3">
      <c r="A64" s="37"/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8"/>
      <c r="M64" s="39"/>
      <c r="N64" s="39"/>
      <c r="O64" s="38"/>
      <c r="P64" s="38"/>
      <c r="Q64" s="38"/>
      <c r="R64" s="38"/>
      <c r="S64" s="38"/>
      <c r="T64" s="38"/>
      <c r="U64" s="38"/>
      <c r="V64" s="38"/>
      <c r="W64" s="38"/>
      <c r="X64" s="38"/>
    </row>
    <row r="65" spans="1:24" ht="14.3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8"/>
      <c r="M65" s="39"/>
      <c r="N65" s="39"/>
      <c r="O65" s="38"/>
      <c r="P65" s="38"/>
      <c r="Q65" s="38"/>
      <c r="R65" s="38"/>
      <c r="S65" s="38"/>
      <c r="T65" s="38"/>
      <c r="U65" s="38"/>
      <c r="V65" s="38"/>
      <c r="W65" s="38"/>
      <c r="X65" s="38"/>
    </row>
    <row r="66" spans="1:24">
      <c r="M66" s="4"/>
      <c r="N66" s="4"/>
    </row>
    <row r="67" spans="1:24">
      <c r="M67" s="4"/>
      <c r="N67" s="4"/>
    </row>
    <row r="68" spans="1:24">
      <c r="M68" s="4"/>
      <c r="N68" s="4"/>
    </row>
    <row r="69" spans="1:24">
      <c r="M69" s="4"/>
      <c r="N69" s="4"/>
    </row>
    <row r="70" spans="1:24">
      <c r="M70" s="4"/>
      <c r="N70" s="4"/>
    </row>
    <row r="71" spans="1:24">
      <c r="M71" s="4"/>
      <c r="N71" s="4"/>
    </row>
    <row r="72" spans="1:24">
      <c r="M72" s="4"/>
      <c r="N72" s="4"/>
    </row>
    <row r="73" spans="1:24">
      <c r="M73" s="4"/>
      <c r="N73" s="4"/>
    </row>
    <row r="74" spans="1:24">
      <c r="M74" s="4"/>
      <c r="N74" s="4"/>
    </row>
    <row r="75" spans="1:24">
      <c r="M75" s="4"/>
      <c r="N75" s="4"/>
    </row>
    <row r="76" spans="1:24">
      <c r="M76" s="4"/>
      <c r="N76" s="4"/>
    </row>
    <row r="77" spans="1:24">
      <c r="M77" s="4"/>
      <c r="N77" s="4"/>
    </row>
    <row r="78" spans="1:24">
      <c r="M78" s="4"/>
      <c r="N78" s="4"/>
    </row>
    <row r="79" spans="1:24">
      <c r="M79" s="4"/>
      <c r="N79" s="4"/>
    </row>
    <row r="80" spans="1:24">
      <c r="M80" s="4"/>
      <c r="N80" s="4"/>
    </row>
    <row r="81" spans="13:14">
      <c r="M81" s="4"/>
      <c r="N81" s="4"/>
    </row>
    <row r="82" spans="13:14">
      <c r="M82" s="4"/>
      <c r="N82" s="4"/>
    </row>
    <row r="83" spans="13:14">
      <c r="M83" s="4"/>
      <c r="N83" s="4"/>
    </row>
    <row r="84" spans="13:14">
      <c r="M84" s="4"/>
      <c r="N84" s="4"/>
    </row>
    <row r="85" spans="13:14">
      <c r="M85" s="4"/>
      <c r="N85" s="4"/>
    </row>
    <row r="86" spans="13:14">
      <c r="M86" s="4"/>
      <c r="N86" s="4"/>
    </row>
    <row r="87" spans="13:14">
      <c r="M87" s="4"/>
      <c r="N87" s="4"/>
    </row>
    <row r="88" spans="13:14">
      <c r="M88" s="4"/>
      <c r="N88" s="4"/>
    </row>
    <row r="89" spans="13:14">
      <c r="M89" s="4"/>
      <c r="N89" s="4"/>
    </row>
    <row r="90" spans="13:14">
      <c r="M90" s="4"/>
      <c r="N90" s="4"/>
    </row>
    <row r="91" spans="13:14">
      <c r="M91" s="4"/>
      <c r="N91" s="4"/>
    </row>
    <row r="92" spans="13:14">
      <c r="M92" s="4"/>
      <c r="N92" s="4"/>
    </row>
    <row r="93" spans="13:14">
      <c r="M93" s="4"/>
      <c r="N93" s="4"/>
    </row>
    <row r="94" spans="13:14">
      <c r="M94" s="4"/>
      <c r="N94" s="4"/>
    </row>
    <row r="95" spans="13:14">
      <c r="M95" s="4"/>
      <c r="N95" s="4"/>
    </row>
    <row r="96" spans="13:14">
      <c r="M96" s="4"/>
      <c r="N96" s="4"/>
    </row>
    <row r="97" spans="13:14">
      <c r="M97" s="4"/>
      <c r="N97" s="4"/>
    </row>
    <row r="98" spans="13:14">
      <c r="M98" s="4"/>
      <c r="N98" s="4"/>
    </row>
    <row r="99" spans="13:14">
      <c r="M99" s="4"/>
      <c r="N99" s="4"/>
    </row>
    <row r="100" spans="13:14">
      <c r="M100" s="4"/>
      <c r="N100" s="4"/>
    </row>
    <row r="101" spans="13:14">
      <c r="M101" s="4"/>
      <c r="N101" s="4"/>
    </row>
    <row r="102" spans="13:14">
      <c r="M102" s="4"/>
      <c r="N102" s="4"/>
    </row>
    <row r="103" spans="13:14">
      <c r="M103" s="4"/>
      <c r="N103" s="4"/>
    </row>
    <row r="104" spans="13:14">
      <c r="M104" s="4"/>
      <c r="N104" s="4"/>
    </row>
    <row r="105" spans="13:14">
      <c r="M105" s="4"/>
      <c r="N105" s="4"/>
    </row>
    <row r="106" spans="13:14">
      <c r="M106" s="4"/>
      <c r="N106" s="4"/>
    </row>
    <row r="107" spans="13:14">
      <c r="M107" s="4"/>
      <c r="N107" s="4"/>
    </row>
    <row r="108" spans="13:14">
      <c r="M108" s="4"/>
      <c r="N108" s="4"/>
    </row>
    <row r="109" spans="13:14">
      <c r="M109" s="4"/>
      <c r="N109" s="4"/>
    </row>
    <row r="110" spans="13:14">
      <c r="M110" s="4"/>
      <c r="N110" s="4"/>
    </row>
    <row r="111" spans="13:14">
      <c r="M111" s="4"/>
      <c r="N111" s="4"/>
    </row>
  </sheetData>
  <mergeCells count="6">
    <mergeCell ref="M2:R2"/>
    <mergeCell ref="A2:F2"/>
    <mergeCell ref="H2:I2"/>
    <mergeCell ref="A32:F32"/>
    <mergeCell ref="H32:I32"/>
    <mergeCell ref="M32:R32"/>
  </mergeCells>
  <phoneticPr fontId="0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:I26"/>
  <sheetViews>
    <sheetView zoomScale="130" zoomScaleNormal="130" workbookViewId="0">
      <selection activeCell="B2" sqref="B1:B1048576"/>
    </sheetView>
  </sheetViews>
  <sheetFormatPr defaultColWidth="9" defaultRowHeight="13.6"/>
  <cols>
    <col min="1" max="1" width="40.75" style="21" customWidth="1"/>
    <col min="2" max="2" width="11.125" style="21" customWidth="1"/>
    <col min="3" max="3" width="9.875" style="21" customWidth="1"/>
    <col min="4" max="4" width="9.375" style="21" customWidth="1"/>
    <col min="5" max="5" width="7.75" style="21" customWidth="1"/>
    <col min="6" max="6" width="9" style="21" customWidth="1"/>
    <col min="7" max="7" width="8.75" style="21" customWidth="1"/>
    <col min="8" max="8" width="8.75" style="31" customWidth="1"/>
    <col min="9" max="16384" width="9" style="21"/>
  </cols>
  <sheetData>
    <row r="1" spans="1:9" ht="30.6" customHeight="1">
      <c r="A1" s="47" t="s">
        <v>12</v>
      </c>
      <c r="B1" s="47"/>
      <c r="C1" s="47"/>
      <c r="D1" s="47"/>
      <c r="E1" s="47"/>
      <c r="F1" s="47"/>
      <c r="G1" s="47"/>
      <c r="H1" s="47"/>
    </row>
    <row r="3" spans="1:9" ht="42.3" customHeight="1">
      <c r="A3" s="22" t="s">
        <v>13</v>
      </c>
      <c r="B3" s="22" t="s">
        <v>14</v>
      </c>
      <c r="C3" s="22" t="s">
        <v>15</v>
      </c>
      <c r="D3" s="22" t="s">
        <v>16</v>
      </c>
      <c r="E3" s="22" t="s">
        <v>17</v>
      </c>
      <c r="F3" s="22" t="s">
        <v>18</v>
      </c>
      <c r="G3" s="22" t="s">
        <v>19</v>
      </c>
      <c r="H3" s="23" t="s">
        <v>20</v>
      </c>
      <c r="I3" s="24"/>
    </row>
    <row r="4" spans="1:9">
      <c r="A4" s="24" t="s">
        <v>21</v>
      </c>
      <c r="B4" s="25"/>
      <c r="C4" s="25"/>
      <c r="D4" s="25"/>
      <c r="E4" s="26"/>
      <c r="F4" s="25"/>
      <c r="G4" s="27"/>
      <c r="H4" s="28"/>
      <c r="I4" s="24"/>
    </row>
    <row r="5" spans="1:9">
      <c r="A5" s="24"/>
      <c r="B5" s="25"/>
      <c r="C5" s="25"/>
      <c r="D5" s="25"/>
      <c r="E5" s="26"/>
      <c r="F5" s="25"/>
      <c r="G5" s="27"/>
      <c r="H5" s="28"/>
      <c r="I5" s="24"/>
    </row>
    <row r="6" spans="1:9">
      <c r="A6" s="5" t="s">
        <v>27</v>
      </c>
      <c r="B6" s="25">
        <v>8321.7999999999993</v>
      </c>
      <c r="C6" s="25">
        <v>8341.7999999999993</v>
      </c>
      <c r="D6" s="25">
        <v>8367.9</v>
      </c>
      <c r="E6" s="27">
        <v>10</v>
      </c>
      <c r="F6" s="25"/>
      <c r="G6" s="27"/>
      <c r="H6" s="28"/>
    </row>
    <row r="7" spans="1:9">
      <c r="A7" s="5" t="s">
        <v>28</v>
      </c>
      <c r="B7" s="27">
        <v>8310.2000000000007</v>
      </c>
      <c r="C7" s="27">
        <v>8336.2000000000007</v>
      </c>
      <c r="D7" s="27">
        <v>8370.2000000000007</v>
      </c>
      <c r="E7" s="27">
        <v>13</v>
      </c>
      <c r="F7" s="25"/>
      <c r="G7" s="27"/>
      <c r="H7" s="28"/>
    </row>
    <row r="8" spans="1:9">
      <c r="A8" s="29" t="s">
        <v>36</v>
      </c>
      <c r="B8" s="25"/>
      <c r="C8" s="25"/>
      <c r="D8" s="25"/>
      <c r="E8" s="26"/>
      <c r="F8" s="25">
        <f>ABS(B6-B7)</f>
        <v>11.599999999998545</v>
      </c>
      <c r="G8" s="27">
        <f>ABS(E6-E7)</f>
        <v>3</v>
      </c>
      <c r="H8" s="28">
        <f>CHIDIST(F8,G8)</f>
        <v>8.8868886125672789E-3</v>
      </c>
    </row>
    <row r="9" spans="1:9">
      <c r="B9" s="27"/>
      <c r="C9" s="27"/>
      <c r="D9" s="27"/>
      <c r="E9" s="27"/>
      <c r="F9" s="27"/>
      <c r="G9" s="27"/>
      <c r="H9" s="28"/>
    </row>
    <row r="10" spans="1:9">
      <c r="A10" s="5" t="s">
        <v>28</v>
      </c>
      <c r="B10" s="27">
        <v>8310.2000000000007</v>
      </c>
      <c r="C10" s="27">
        <v>8336.2000000000007</v>
      </c>
      <c r="D10" s="27">
        <v>8370.2000000000007</v>
      </c>
      <c r="E10" s="27">
        <v>13</v>
      </c>
      <c r="F10" s="25"/>
      <c r="G10" s="27"/>
      <c r="H10" s="28"/>
    </row>
    <row r="11" spans="1:9">
      <c r="A11" s="5" t="s">
        <v>29</v>
      </c>
      <c r="B11" s="27">
        <v>8297.7000000000007</v>
      </c>
      <c r="C11" s="27">
        <v>8329.7000000000007</v>
      </c>
      <c r="D11" s="27">
        <v>8371.6</v>
      </c>
      <c r="E11" s="27">
        <v>16</v>
      </c>
      <c r="F11" s="25"/>
      <c r="G11" s="27"/>
      <c r="H11" s="28"/>
    </row>
    <row r="12" spans="1:9">
      <c r="A12" s="29" t="s">
        <v>37</v>
      </c>
      <c r="B12" s="25"/>
      <c r="C12" s="25"/>
      <c r="D12" s="25"/>
      <c r="E12" s="26"/>
      <c r="F12" s="25">
        <f>ABS(B10-B11)</f>
        <v>12.5</v>
      </c>
      <c r="G12" s="27">
        <f>ABS(E10-E11)</f>
        <v>3</v>
      </c>
      <c r="H12" s="28">
        <f>CHIDIST(F12,G12)</f>
        <v>5.8526625191506719E-3</v>
      </c>
    </row>
    <row r="13" spans="1:9">
      <c r="B13" s="27"/>
      <c r="C13" s="27"/>
      <c r="D13" s="27"/>
      <c r="E13" s="27"/>
      <c r="F13" s="27"/>
      <c r="G13" s="27"/>
      <c r="H13" s="28"/>
    </row>
    <row r="14" spans="1:9">
      <c r="A14" s="5" t="s">
        <v>28</v>
      </c>
      <c r="B14" s="27">
        <v>8310.2000000000007</v>
      </c>
      <c r="C14" s="27">
        <v>8336.2000000000007</v>
      </c>
      <c r="D14" s="27">
        <v>8370.2000000000007</v>
      </c>
      <c r="E14" s="27">
        <v>13</v>
      </c>
      <c r="F14" s="25"/>
      <c r="G14" s="27"/>
      <c r="H14" s="28"/>
    </row>
    <row r="15" spans="1:9">
      <c r="A15" s="5" t="s">
        <v>30</v>
      </c>
      <c r="B15" s="27">
        <v>8300.1</v>
      </c>
      <c r="C15" s="27">
        <v>8330.1</v>
      </c>
      <c r="D15" s="27">
        <v>8369.2999999999993</v>
      </c>
      <c r="E15" s="27">
        <v>15</v>
      </c>
      <c r="F15" s="25"/>
      <c r="G15" s="27"/>
      <c r="H15" s="28"/>
    </row>
    <row r="16" spans="1:9">
      <c r="A16" s="29" t="s">
        <v>38</v>
      </c>
      <c r="B16" s="25"/>
      <c r="C16" s="25"/>
      <c r="D16" s="25"/>
      <c r="E16" s="26"/>
      <c r="F16" s="25">
        <f>ABS(B14-B15)</f>
        <v>10.100000000000364</v>
      </c>
      <c r="G16" s="27">
        <f>ABS(E14-E15)</f>
        <v>2</v>
      </c>
      <c r="H16" s="28">
        <f>CHIDIST(F16,G16)</f>
        <v>6.4093334465225894E-3</v>
      </c>
    </row>
    <row r="17" spans="1:8">
      <c r="A17" s="29" t="s">
        <v>40</v>
      </c>
      <c r="B17" s="27"/>
      <c r="C17" s="27"/>
      <c r="D17" s="27"/>
      <c r="E17" s="27"/>
      <c r="F17" s="25">
        <f>ABS(B11-B15)</f>
        <v>2.3999999999996362</v>
      </c>
      <c r="G17" s="27">
        <f>ABS(E11-E15)</f>
        <v>1</v>
      </c>
      <c r="H17" s="28">
        <f>CHIDIST(F17,G17)</f>
        <v>0.12133528119147419</v>
      </c>
    </row>
    <row r="18" spans="1:8">
      <c r="B18" s="27"/>
      <c r="C18" s="27"/>
      <c r="D18" s="27"/>
      <c r="E18" s="27"/>
      <c r="F18" s="27"/>
      <c r="G18" s="27"/>
      <c r="H18" s="28"/>
    </row>
    <row r="19" spans="1:8">
      <c r="A19" s="5" t="s">
        <v>30</v>
      </c>
      <c r="B19" s="27">
        <v>8300.1</v>
      </c>
      <c r="C19" s="27">
        <v>8330.1</v>
      </c>
      <c r="D19" s="27">
        <v>8369.2999999999993</v>
      </c>
      <c r="E19" s="27">
        <v>15</v>
      </c>
      <c r="F19" s="27"/>
      <c r="G19" s="27"/>
      <c r="H19" s="28"/>
    </row>
    <row r="20" spans="1:8">
      <c r="A20" s="21" t="s">
        <v>43</v>
      </c>
      <c r="B20" s="25">
        <v>8295.4</v>
      </c>
      <c r="C20" s="25">
        <v>8337.4</v>
      </c>
      <c r="D20" s="25">
        <v>8392.2999999999993</v>
      </c>
      <c r="E20" s="27">
        <v>21</v>
      </c>
      <c r="F20" s="27"/>
      <c r="G20" s="27"/>
      <c r="H20" s="28"/>
    </row>
    <row r="21" spans="1:8">
      <c r="A21" s="29" t="s">
        <v>48</v>
      </c>
      <c r="B21" s="25"/>
      <c r="C21" s="25"/>
      <c r="D21" s="25"/>
      <c r="E21" s="26"/>
      <c r="F21" s="25">
        <f>ABS(B19-B20)</f>
        <v>4.7000000000007276</v>
      </c>
      <c r="G21" s="27">
        <f>ABS(E19-E20)</f>
        <v>6</v>
      </c>
      <c r="H21" s="28">
        <f>CHIDIST(F21,G21)</f>
        <v>0.5828247971092575</v>
      </c>
    </row>
    <row r="22" spans="1:8">
      <c r="B22" s="27"/>
      <c r="C22" s="27"/>
      <c r="D22" s="27"/>
      <c r="E22" s="27"/>
      <c r="F22" s="27"/>
      <c r="G22" s="27"/>
      <c r="H22" s="28"/>
    </row>
    <row r="23" spans="1:8">
      <c r="A23" s="30" t="s">
        <v>22</v>
      </c>
      <c r="B23" s="27"/>
      <c r="C23" s="27"/>
      <c r="D23" s="27"/>
      <c r="E23" s="27"/>
      <c r="F23" s="27"/>
      <c r="G23" s="27"/>
      <c r="H23" s="28"/>
    </row>
    <row r="25" spans="1:8">
      <c r="A25" s="30"/>
    </row>
    <row r="26" spans="1:8">
      <c r="A26" s="30"/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V37"/>
  <sheetViews>
    <sheetView zoomScale="130" zoomScaleNormal="130" workbookViewId="0">
      <selection activeCell="B3" sqref="B3:J17"/>
    </sheetView>
  </sheetViews>
  <sheetFormatPr defaultColWidth="9" defaultRowHeight="13.6"/>
  <cols>
    <col min="1" max="1" width="37.875" style="5" customWidth="1"/>
    <col min="2" max="2" width="7.75" style="10" bestFit="1" customWidth="1"/>
    <col min="3" max="3" width="8.25" style="10" bestFit="1" customWidth="1"/>
    <col min="4" max="5" width="7.75" style="10" bestFit="1" customWidth="1"/>
    <col min="6" max="6" width="1.375" style="5" customWidth="1"/>
    <col min="7" max="7" width="7.875" style="12" bestFit="1" customWidth="1"/>
    <col min="8" max="8" width="8.25" style="12" bestFit="1" customWidth="1"/>
    <col min="9" max="9" width="7.875" style="12" bestFit="1" customWidth="1"/>
    <col min="10" max="10" width="8.625" style="12" bestFit="1" customWidth="1"/>
    <col min="11" max="256" width="9" style="5"/>
    <col min="257" max="16384" width="9" style="9"/>
  </cols>
  <sheetData>
    <row r="1" spans="1:256" ht="52.3" customHeight="1">
      <c r="A1" s="6" t="s">
        <v>13</v>
      </c>
      <c r="B1" s="7" t="s">
        <v>23</v>
      </c>
      <c r="C1" s="7" t="s">
        <v>24</v>
      </c>
      <c r="D1" s="7" t="s">
        <v>25</v>
      </c>
      <c r="E1" s="7" t="s">
        <v>26</v>
      </c>
      <c r="F1" s="6"/>
      <c r="G1" s="8" t="s">
        <v>53</v>
      </c>
      <c r="H1" s="8" t="s">
        <v>54</v>
      </c>
      <c r="I1" s="8" t="s">
        <v>55</v>
      </c>
      <c r="J1" s="8" t="s">
        <v>56</v>
      </c>
    </row>
    <row r="3" spans="1:256">
      <c r="A3" s="5" t="s">
        <v>27</v>
      </c>
      <c r="B3" s="10">
        <v>20298</v>
      </c>
      <c r="C3" s="10">
        <v>273306</v>
      </c>
      <c r="D3" s="10">
        <v>25438</v>
      </c>
      <c r="E3" s="32">
        <v>622.80999999999995</v>
      </c>
      <c r="G3" s="11"/>
      <c r="H3" s="11"/>
      <c r="I3" s="11"/>
      <c r="J3" s="11"/>
    </row>
    <row r="4" spans="1:256">
      <c r="A4" s="5" t="s">
        <v>28</v>
      </c>
      <c r="B4" s="10">
        <v>20298</v>
      </c>
      <c r="C4" s="10">
        <v>242456</v>
      </c>
      <c r="D4" s="10">
        <v>24294</v>
      </c>
      <c r="E4" s="32">
        <v>606.35</v>
      </c>
    </row>
    <row r="5" spans="1:256" ht="14.3">
      <c r="A5" s="13" t="s">
        <v>47</v>
      </c>
      <c r="E5" s="32"/>
      <c r="G5" s="14">
        <v>0</v>
      </c>
      <c r="H5" s="14">
        <v>11.287714137267384</v>
      </c>
      <c r="I5" s="14">
        <v>4.4972089000707598</v>
      </c>
      <c r="J5" s="14">
        <v>2.6428605834845178</v>
      </c>
    </row>
    <row r="6" spans="1:256">
      <c r="A6" s="13"/>
      <c r="E6" s="32"/>
      <c r="G6" s="15"/>
      <c r="H6" s="15"/>
      <c r="I6" s="15"/>
      <c r="J6" s="15"/>
    </row>
    <row r="7" spans="1:256">
      <c r="A7" s="5" t="s">
        <v>28</v>
      </c>
      <c r="B7" s="10">
        <v>20298</v>
      </c>
      <c r="C7" s="10">
        <v>242456</v>
      </c>
      <c r="D7" s="10">
        <v>24294</v>
      </c>
      <c r="E7" s="32">
        <v>606.35</v>
      </c>
      <c r="G7" s="11"/>
      <c r="H7" s="11"/>
      <c r="I7" s="11"/>
      <c r="J7" s="11"/>
    </row>
    <row r="8" spans="1:256">
      <c r="A8" s="5" t="s">
        <v>29</v>
      </c>
      <c r="B8" s="10">
        <v>20298</v>
      </c>
      <c r="C8" s="10">
        <v>228049</v>
      </c>
      <c r="D8" s="10">
        <v>24041</v>
      </c>
      <c r="E8" s="32">
        <v>580.07000000000005</v>
      </c>
    </row>
    <row r="9" spans="1:256" ht="14.3">
      <c r="A9" s="13" t="s">
        <v>46</v>
      </c>
      <c r="E9" s="32"/>
      <c r="G9" s="14">
        <v>0</v>
      </c>
      <c r="H9" s="14">
        <v>5.9421090837100348</v>
      </c>
      <c r="I9" s="14">
        <v>1.0414094014983122</v>
      </c>
      <c r="J9" s="14">
        <v>4.3341304527088269</v>
      </c>
    </row>
    <row r="10" spans="1:256">
      <c r="A10" s="16"/>
      <c r="B10" s="17"/>
      <c r="C10" s="17"/>
      <c r="D10" s="17"/>
      <c r="E10" s="33"/>
      <c r="F10" s="18"/>
      <c r="G10" s="19"/>
      <c r="H10" s="19"/>
      <c r="I10" s="19"/>
      <c r="J10" s="19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</row>
    <row r="11" spans="1:256">
      <c r="A11" s="5" t="s">
        <v>28</v>
      </c>
      <c r="B11" s="10">
        <v>20298</v>
      </c>
      <c r="C11" s="10">
        <v>242456</v>
      </c>
      <c r="D11" s="10">
        <v>24294</v>
      </c>
      <c r="E11" s="32">
        <v>606.35</v>
      </c>
      <c r="G11" s="11"/>
      <c r="H11" s="11"/>
      <c r="I11" s="11"/>
      <c r="J11" s="11"/>
    </row>
    <row r="12" spans="1:256">
      <c r="A12" s="5" t="s">
        <v>30</v>
      </c>
      <c r="B12" s="10">
        <v>20298</v>
      </c>
      <c r="C12" s="10">
        <v>228688</v>
      </c>
      <c r="D12" s="10">
        <v>24872</v>
      </c>
      <c r="E12" s="32">
        <v>606.16</v>
      </c>
    </row>
    <row r="13" spans="1:256" ht="14.3">
      <c r="A13" s="13" t="s">
        <v>45</v>
      </c>
      <c r="E13" s="32"/>
      <c r="G13" s="14">
        <v>0</v>
      </c>
      <c r="H13" s="35">
        <v>5.6785561091497012</v>
      </c>
      <c r="I13" s="14">
        <v>-2.3791882769408081</v>
      </c>
      <c r="J13" s="14">
        <v>3.1335037519593392E-2</v>
      </c>
    </row>
    <row r="14" spans="1:256" ht="14.3">
      <c r="A14" s="13"/>
      <c r="E14" s="32"/>
      <c r="G14" s="14"/>
      <c r="H14" s="14"/>
      <c r="I14" s="14"/>
      <c r="J14" s="14"/>
    </row>
    <row r="15" spans="1:256">
      <c r="A15" s="5" t="s">
        <v>30</v>
      </c>
      <c r="B15" s="10">
        <v>20298</v>
      </c>
      <c r="C15" s="10">
        <v>228688</v>
      </c>
      <c r="D15" s="10">
        <v>24872</v>
      </c>
      <c r="E15" s="32">
        <v>606.16</v>
      </c>
      <c r="G15" s="11"/>
      <c r="H15" s="11"/>
      <c r="I15" s="11"/>
      <c r="J15" s="11"/>
    </row>
    <row r="16" spans="1:256" ht="27.2">
      <c r="A16" s="5" t="s">
        <v>43</v>
      </c>
      <c r="B16" s="10">
        <v>20298</v>
      </c>
      <c r="C16" s="10">
        <v>228585</v>
      </c>
      <c r="D16" s="10">
        <v>24129</v>
      </c>
      <c r="E16" s="32">
        <v>581.5</v>
      </c>
    </row>
    <row r="17" spans="1:10" ht="14.3">
      <c r="A17" s="13" t="s">
        <v>44</v>
      </c>
      <c r="G17" s="14">
        <v>0</v>
      </c>
      <c r="H17" s="14">
        <v>4.5039529839781711E-2</v>
      </c>
      <c r="I17" s="14">
        <v>2.987294950144741</v>
      </c>
      <c r="J17" s="14">
        <v>4.0682328098191851</v>
      </c>
    </row>
    <row r="18" spans="1:10" ht="14.3">
      <c r="A18" s="13"/>
      <c r="G18" s="14"/>
      <c r="H18" s="14"/>
      <c r="I18" s="14"/>
      <c r="J18" s="14"/>
    </row>
    <row r="19" spans="1:10" ht="14.3">
      <c r="A19" s="13"/>
      <c r="G19" s="14"/>
      <c r="H19" s="14"/>
      <c r="I19" s="14"/>
      <c r="J19" s="14"/>
    </row>
    <row r="20" spans="1:10" ht="14.3">
      <c r="A20" s="13"/>
      <c r="G20" s="14"/>
      <c r="H20" s="14"/>
      <c r="I20" s="14"/>
      <c r="J20" s="14"/>
    </row>
    <row r="21" spans="1:10" ht="14.3">
      <c r="A21" s="13"/>
      <c r="G21" s="14"/>
      <c r="H21" s="14"/>
      <c r="I21" s="14"/>
      <c r="J21" s="14"/>
    </row>
    <row r="22" spans="1:10" ht="14.3">
      <c r="A22" s="13"/>
      <c r="G22" s="14"/>
      <c r="H22" s="14"/>
      <c r="I22" s="14"/>
      <c r="J22" s="14"/>
    </row>
    <row r="23" spans="1:10" ht="14.3">
      <c r="A23" s="13"/>
      <c r="G23" s="14"/>
      <c r="H23" s="14"/>
      <c r="I23" s="14"/>
      <c r="J23" s="14"/>
    </row>
    <row r="24" spans="1:10">
      <c r="B24" s="7" t="s">
        <v>32</v>
      </c>
      <c r="C24" s="7" t="s">
        <v>33</v>
      </c>
      <c r="D24" s="7" t="s">
        <v>35</v>
      </c>
    </row>
    <row r="25" spans="1:10">
      <c r="A25" s="5" t="s">
        <v>34</v>
      </c>
      <c r="B25" s="34">
        <v>0.19167000000000001</v>
      </c>
      <c r="C25" s="34">
        <f>B25^2</f>
        <v>3.6737388900000001E-2</v>
      </c>
      <c r="D25" s="34"/>
    </row>
    <row r="26" spans="1:10">
      <c r="A26" s="5" t="s">
        <v>31</v>
      </c>
      <c r="B26" s="34">
        <v>0.32688</v>
      </c>
      <c r="C26" s="34">
        <f>B26^2</f>
        <v>0.1068505344</v>
      </c>
      <c r="D26" s="34">
        <f>C26-C25</f>
        <v>7.0113145500000001E-2</v>
      </c>
    </row>
    <row r="27" spans="1:10">
      <c r="A27" s="5" t="s">
        <v>39</v>
      </c>
      <c r="B27" s="34">
        <v>0.40107999999999999</v>
      </c>
      <c r="C27" s="34">
        <f>B27^2</f>
        <v>0.16086516639999998</v>
      </c>
      <c r="D27" s="34">
        <f>C27-C26</f>
        <v>5.4014631999999979E-2</v>
      </c>
    </row>
    <row r="28" spans="1:10">
      <c r="A28" s="5" t="s">
        <v>41</v>
      </c>
      <c r="B28" s="34">
        <v>0.40007999999999999</v>
      </c>
      <c r="C28" s="34">
        <f>B28^2</f>
        <v>0.16006400639999999</v>
      </c>
      <c r="D28" s="34">
        <f>C28-C27</f>
        <v>-8.0115999999999521E-4</v>
      </c>
    </row>
    <row r="29" spans="1:10">
      <c r="A29" s="5" t="s">
        <v>42</v>
      </c>
      <c r="B29" s="34">
        <v>0.41510000000000002</v>
      </c>
      <c r="C29" s="34">
        <f>B29^2</f>
        <v>0.17230801000000001</v>
      </c>
      <c r="D29" s="34">
        <f>C29-C28</f>
        <v>1.2244003600000025E-2</v>
      </c>
    </row>
    <row r="30" spans="1:10">
      <c r="B30" s="20"/>
      <c r="C30" s="20"/>
      <c r="D30" s="20"/>
    </row>
    <row r="31" spans="1:10">
      <c r="B31" s="20"/>
      <c r="C31" s="20"/>
      <c r="D31" s="20"/>
    </row>
    <row r="32" spans="1:10">
      <c r="B32" s="20"/>
      <c r="C32" s="20"/>
      <c r="D32" s="20"/>
    </row>
    <row r="33" spans="2:4">
      <c r="B33" s="20"/>
      <c r="C33" s="20"/>
      <c r="D33" s="20"/>
    </row>
    <row r="34" spans="2:4">
      <c r="B34" s="20"/>
      <c r="C34" s="20"/>
      <c r="D34" s="20"/>
    </row>
    <row r="35" spans="2:4">
      <c r="B35" s="20"/>
      <c r="C35" s="20"/>
      <c r="D35" s="20"/>
    </row>
    <row r="36" spans="2:4">
      <c r="B36" s="20"/>
      <c r="C36" s="20"/>
      <c r="D36" s="20"/>
    </row>
    <row r="37" spans="2:4">
      <c r="B37" s="20"/>
      <c r="C37" s="20"/>
      <c r="D3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Age Plot</vt:lpstr>
      <vt:lpstr>Model Comparisons</vt:lpstr>
      <vt:lpstr>Pseudo-R2</vt:lpstr>
    </vt:vector>
  </TitlesOfParts>
  <Company>Penn State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2006-02-20T00:48:57Z</dcterms:created>
  <dcterms:modified xsi:type="dcterms:W3CDTF">2013-06-28T16:54:06Z</dcterms:modified>
</cp:coreProperties>
</file>