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" yWindow="190" windowWidth="7716" windowHeight="4795"/>
  </bookViews>
  <sheets>
    <sheet name="Predicted PERP" sheetId="1" r:id="rId1"/>
  </sheets>
  <calcPr calcId="125725"/>
</workbook>
</file>

<file path=xl/calcChain.xml><?xml version="1.0" encoding="utf-8"?>
<calcChain xmlns="http://schemas.openxmlformats.org/spreadsheetml/2006/main">
  <c r="C4" i="1"/>
  <c r="C8" s="1"/>
  <c r="C10" l="1"/>
  <c r="D10" s="1"/>
  <c r="C7"/>
  <c r="H7" s="1"/>
  <c r="C9"/>
  <c r="E9" s="1"/>
  <c r="H8"/>
  <c r="E8"/>
  <c r="F8"/>
  <c r="G8"/>
  <c r="D8"/>
  <c r="G9"/>
  <c r="G10"/>
  <c r="H9"/>
  <c r="D9"/>
  <c r="D7"/>
  <c r="G7"/>
  <c r="F10"/>
  <c r="E10"/>
  <c r="C11"/>
  <c r="F9"/>
  <c r="F7"/>
  <c r="E7"/>
  <c r="H10"/>
  <c r="F11" l="1"/>
  <c r="G11"/>
  <c r="D11"/>
  <c r="E11"/>
  <c r="H11"/>
</calcChain>
</file>

<file path=xl/sharedStrings.xml><?xml version="1.0" encoding="utf-8"?>
<sst xmlns="http://schemas.openxmlformats.org/spreadsheetml/2006/main" count="12" uniqueCount="11">
  <si>
    <t>Normal</t>
  </si>
  <si>
    <t>Poisson</t>
  </si>
  <si>
    <t>Neg Binomial</t>
  </si>
  <si>
    <t>Two-Part Log</t>
  </si>
  <si>
    <t>IPV Perp</t>
  </si>
  <si>
    <t>NBH</t>
  </si>
  <si>
    <t>Actual</t>
  </si>
  <si>
    <t>SD of WP Hyperarousal</t>
  </si>
  <si>
    <t>Residual Variance of WP Hyperarousal</t>
  </si>
  <si>
    <t>Intercept by Model</t>
  </si>
  <si>
    <t>Slope by Model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</si>
</sst>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934914480834304"/>
          <c:y val="5.1801528747971129E-2"/>
          <c:w val="0.5776405447278059"/>
          <c:h val="0.73237652490883431"/>
        </c:manualLayout>
      </c:layout>
      <c:lineChart>
        <c:grouping val="standard"/>
        <c:ser>
          <c:idx val="2"/>
          <c:order val="0"/>
          <c:tx>
            <c:strRef>
              <c:f>'Predicted PERP'!$H$6</c:f>
              <c:strCache>
                <c:ptCount val="1"/>
                <c:pt idx="0">
                  <c:v>Two-Part Log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'Predicted PERP'!$B$7:$B$11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PERP'!$H$7:$H$11</c:f>
              <c:numCache>
                <c:formatCode>0.00</c:formatCode>
                <c:ptCount val="5"/>
                <c:pt idx="0">
                  <c:v>1.6784942730082322</c:v>
                </c:pt>
                <c:pt idx="1">
                  <c:v>1.7558420856627119</c:v>
                </c:pt>
                <c:pt idx="2">
                  <c:v>1.8367542143941897</c:v>
                </c:pt>
                <c:pt idx="3">
                  <c:v>1.9213949088260323</c:v>
                </c:pt>
                <c:pt idx="4">
                  <c:v>2.0099359874779092</c:v>
                </c:pt>
              </c:numCache>
            </c:numRef>
          </c:val>
        </c:ser>
        <c:ser>
          <c:idx val="4"/>
          <c:order val="1"/>
          <c:tx>
            <c:strRef>
              <c:f>'Predicted PERP'!$G$6</c:f>
              <c:strCache>
                <c:ptCount val="1"/>
                <c:pt idx="0">
                  <c:v>NBH</c:v>
                </c:pt>
              </c:strCache>
            </c:strRef>
          </c:tx>
          <c:spPr>
            <a:ln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'Predicted PERP'!$B$7:$B$11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PERP'!$G$7:$G$11</c:f>
              <c:numCache>
                <c:formatCode>0.00</c:formatCode>
                <c:ptCount val="5"/>
                <c:pt idx="0">
                  <c:v>1.3936909195903069</c:v>
                </c:pt>
                <c:pt idx="1">
                  <c:v>1.4311492357865385</c:v>
                </c:pt>
                <c:pt idx="2">
                  <c:v>1.4696143214411443</c:v>
                </c:pt>
                <c:pt idx="3">
                  <c:v>1.509113235558512</c:v>
                </c:pt>
                <c:pt idx="4">
                  <c:v>1.5496737644095475</c:v>
                </c:pt>
              </c:numCache>
            </c:numRef>
          </c:val>
        </c:ser>
        <c:ser>
          <c:idx val="0"/>
          <c:order val="2"/>
          <c:tx>
            <c:strRef>
              <c:f>'Predicted PERP'!$D$6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cat>
            <c:numRef>
              <c:f>'Predicted PERP'!$B$7:$B$11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PERP'!$D$7:$D$11</c:f>
              <c:numCache>
                <c:formatCode>0.00</c:formatCode>
                <c:ptCount val="5"/>
                <c:pt idx="0">
                  <c:v>0.27325211034657443</c:v>
                </c:pt>
                <c:pt idx="1">
                  <c:v>0.41712605517328727</c:v>
                </c:pt>
                <c:pt idx="2">
                  <c:v>0.56100000000000005</c:v>
                </c:pt>
                <c:pt idx="3">
                  <c:v>0.70487394482671284</c:v>
                </c:pt>
                <c:pt idx="4">
                  <c:v>0.84874788965342574</c:v>
                </c:pt>
              </c:numCache>
            </c:numRef>
          </c:val>
        </c:ser>
        <c:ser>
          <c:idx val="1"/>
          <c:order val="3"/>
          <c:tx>
            <c:strRef>
              <c:f>'Predicted PERP'!$F$6</c:f>
              <c:strCache>
                <c:ptCount val="1"/>
                <c:pt idx="0">
                  <c:v>Neg Binomial</c:v>
                </c:pt>
              </c:strCache>
            </c:strRef>
          </c:tx>
          <c:marker>
            <c:symbol val="none"/>
          </c:marker>
          <c:cat>
            <c:numRef>
              <c:f>'Predicted PERP'!$B$7:$B$11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PERP'!$F$7:$F$11</c:f>
              <c:numCache>
                <c:formatCode>0.00</c:formatCode>
                <c:ptCount val="5"/>
                <c:pt idx="0">
                  <c:v>7.4054148659402144E-2</c:v>
                </c:pt>
                <c:pt idx="1">
                  <c:v>0.12093774651855495</c:v>
                </c:pt>
                <c:pt idx="2">
                  <c:v>0.19750329721911256</c:v>
                </c:pt>
                <c:pt idx="3">
                  <c:v>0.32254241157401059</c:v>
                </c:pt>
                <c:pt idx="4">
                  <c:v>0.52674364797344264</c:v>
                </c:pt>
              </c:numCache>
            </c:numRef>
          </c:val>
        </c:ser>
        <c:ser>
          <c:idx val="3"/>
          <c:order val="4"/>
          <c:tx>
            <c:strRef>
              <c:f>'Predicted PERP'!$E$6</c:f>
              <c:strCache>
                <c:ptCount val="1"/>
                <c:pt idx="0">
                  <c:v>Poisson</c:v>
                </c:pt>
              </c:strCache>
            </c:strRef>
          </c:tx>
          <c:marker>
            <c:symbol val="none"/>
          </c:marker>
          <c:cat>
            <c:numRef>
              <c:f>'Predicted PERP'!$B$7:$B$11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cat>
          <c:val>
            <c:numRef>
              <c:f>'Predicted PERP'!$E$7:$E$11</c:f>
              <c:numCache>
                <c:formatCode>0.00</c:formatCode>
                <c:ptCount val="5"/>
                <c:pt idx="0">
                  <c:v>0.13757330048659699</c:v>
                </c:pt>
                <c:pt idx="1">
                  <c:v>0.1642609093350591</c:v>
                </c:pt>
                <c:pt idx="2">
                  <c:v>0.19612560169848642</c:v>
                </c:pt>
                <c:pt idx="3">
                  <c:v>0.2341716711377263</c:v>
                </c:pt>
                <c:pt idx="4">
                  <c:v>0.27959823240077603</c:v>
                </c:pt>
              </c:numCache>
            </c:numRef>
          </c:val>
        </c:ser>
        <c:marker val="1"/>
        <c:axId val="55609216"/>
        <c:axId val="55613696"/>
      </c:lineChart>
      <c:catAx>
        <c:axId val="55609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SD</a:t>
                </a:r>
                <a:r>
                  <a:rPr lang="en-US" baseline="0"/>
                  <a:t> for </a:t>
                </a:r>
                <a:r>
                  <a:rPr lang="en-US"/>
                  <a:t>WP Hyperarousal</a:t>
                </a:r>
              </a:p>
            </c:rich>
          </c:tx>
          <c:layout>
            <c:manualLayout>
              <c:xMode val="edge"/>
              <c:yMode val="edge"/>
              <c:x val="0.26543470792990986"/>
              <c:y val="0.90106268777787812"/>
            </c:manualLayout>
          </c:layout>
        </c:title>
        <c:numFmt formatCode="General" sourceLinked="1"/>
        <c:tickLblPos val="nextTo"/>
        <c:crossAx val="55613696"/>
        <c:crossesAt val="-4"/>
        <c:auto val="1"/>
        <c:lblAlgn val="ctr"/>
        <c:lblOffset val="100"/>
      </c:catAx>
      <c:valAx>
        <c:axId val="55613696"/>
        <c:scaling>
          <c:orientation val="minMax"/>
          <c:max val="3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 Count of IPV Perp</a:t>
                </a:r>
              </a:p>
            </c:rich>
          </c:tx>
          <c:layout/>
        </c:title>
        <c:numFmt formatCode="0" sourceLinked="0"/>
        <c:tickLblPos val="nextTo"/>
        <c:crossAx val="55609216"/>
        <c:crossesAt val="1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0036224539260861"/>
          <c:y val="0.28526722181383196"/>
          <c:w val="0.28519905869080459"/>
          <c:h val="0.42006382113245594"/>
        </c:manualLayout>
      </c:layout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149966</xdr:colOff>
      <xdr:row>1</xdr:row>
      <xdr:rowOff>665</xdr:rowOff>
    </xdr:from>
    <xdr:to>
      <xdr:col>15</xdr:col>
      <xdr:colOff>583941</xdr:colOff>
      <xdr:row>16</xdr:row>
      <xdr:rowOff>35171</xdr:rowOff>
    </xdr:to>
    <xdr:graphicFrame macro="">
      <xdr:nvGraphicFramePr>
        <xdr:cNvPr id="10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0.68067</cdr:x>
      <cdr:y>0.02413</cdr:y>
    </cdr:from>
    <cdr:to>
      <cdr:x>0.99724</cdr:x>
      <cdr:y>0.24598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267422" y="65693"/>
          <a:ext cx="1519576" cy="60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IPV Perp Amount by Model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zoomScale="130" zoomScaleNormal="130" workbookViewId="0">
      <selection activeCell="F27" sqref="F27"/>
    </sheetView>
  </sheetViews>
  <sheetFormatPr defaultRowHeight="14.3"/>
  <cols>
    <col min="1" max="1" width="12.875" customWidth="1"/>
    <col min="2" max="2" width="20.125" bestFit="1" customWidth="1"/>
    <col min="6" max="6" width="12.25" bestFit="1" customWidth="1"/>
    <col min="7" max="7" width="8.5" customWidth="1"/>
    <col min="8" max="8" width="12.25" bestFit="1" customWidth="1"/>
  </cols>
  <sheetData>
    <row r="1" spans="1:8">
      <c r="A1" s="1" t="s">
        <v>4</v>
      </c>
      <c r="B1" s="1" t="s">
        <v>9</v>
      </c>
      <c r="C1" s="1"/>
      <c r="D1">
        <v>0.56100000000000005</v>
      </c>
      <c r="E1">
        <v>-1.629</v>
      </c>
      <c r="F1">
        <v>-1.6220000000000001</v>
      </c>
      <c r="G1">
        <v>0.38500000000000001</v>
      </c>
      <c r="H1">
        <v>0.60799999999999998</v>
      </c>
    </row>
    <row r="2" spans="1:8">
      <c r="B2" s="1" t="s">
        <v>10</v>
      </c>
      <c r="C2" s="1"/>
      <c r="D2">
        <v>0.39600000000000002</v>
      </c>
      <c r="E2">
        <v>0.48799999999999999</v>
      </c>
      <c r="F2">
        <v>1.35</v>
      </c>
      <c r="G2">
        <v>7.2999999999999995E-2</v>
      </c>
      <c r="H2">
        <v>0.124</v>
      </c>
    </row>
    <row r="3" spans="1:8">
      <c r="A3" s="1" t="s">
        <v>8</v>
      </c>
      <c r="C3" s="1">
        <v>0.13200000000000001</v>
      </c>
    </row>
    <row r="4" spans="1:8">
      <c r="A4" s="1" t="s">
        <v>7</v>
      </c>
      <c r="C4">
        <f>SQRT(C3)</f>
        <v>0.36331804249169902</v>
      </c>
    </row>
    <row r="5" spans="1:8">
      <c r="A5" s="1"/>
    </row>
    <row r="6" spans="1:8">
      <c r="A6" s="2"/>
      <c r="B6" s="2" t="s">
        <v>7</v>
      </c>
      <c r="C6" s="2" t="s">
        <v>6</v>
      </c>
      <c r="D6" s="2" t="s">
        <v>0</v>
      </c>
      <c r="E6" s="2" t="s">
        <v>1</v>
      </c>
      <c r="F6" s="2" t="s">
        <v>2</v>
      </c>
      <c r="G6" s="2" t="s">
        <v>5</v>
      </c>
      <c r="H6" s="2" t="s">
        <v>3</v>
      </c>
    </row>
    <row r="7" spans="1:8">
      <c r="B7">
        <v>-2</v>
      </c>
      <c r="C7">
        <f>$C$4*B7</f>
        <v>-0.72663608498339805</v>
      </c>
      <c r="D7" s="3">
        <f>D$1+(D$2*$C7)</f>
        <v>0.27325211034657443</v>
      </c>
      <c r="E7" s="3">
        <f>EXP(E$1+(E$2*$C7))</f>
        <v>0.13757330048659699</v>
      </c>
      <c r="F7" s="3">
        <f>EXP(F$1+(F$2*$C7))</f>
        <v>7.4054148659402144E-2</v>
      </c>
      <c r="G7" s="3">
        <f>EXP(G$1+(G$2*$C7))</f>
        <v>1.3936909195903069</v>
      </c>
      <c r="H7" s="3">
        <f>EXP(H$1+(H$2*$C7))</f>
        <v>1.6784942730082322</v>
      </c>
    </row>
    <row r="8" spans="1:8">
      <c r="B8">
        <v>-1</v>
      </c>
      <c r="C8">
        <f t="shared" ref="C8:C11" si="0">$C$4*B8</f>
        <v>-0.36331804249169902</v>
      </c>
      <c r="D8" s="3">
        <f t="shared" ref="D8:D11" si="1">D$1+(D$2*$C8)</f>
        <v>0.41712605517328727</v>
      </c>
      <c r="E8" s="3">
        <f>EXP(E$1+(E$2*$C8))</f>
        <v>0.1642609093350591</v>
      </c>
      <c r="F8" s="3">
        <f t="shared" ref="F8:H11" si="2">EXP(F$1+(F$2*$C8))</f>
        <v>0.12093774651855495</v>
      </c>
      <c r="G8" s="3">
        <f>EXP(G$1+(G$2*$C8))</f>
        <v>1.4311492357865385</v>
      </c>
      <c r="H8" s="3">
        <f t="shared" si="2"/>
        <v>1.7558420856627119</v>
      </c>
    </row>
    <row r="9" spans="1:8">
      <c r="B9">
        <v>0</v>
      </c>
      <c r="C9">
        <f t="shared" si="0"/>
        <v>0</v>
      </c>
      <c r="D9" s="3">
        <f t="shared" si="1"/>
        <v>0.56100000000000005</v>
      </c>
      <c r="E9" s="3">
        <f>EXP(E$1+(E$2*$C9))</f>
        <v>0.19612560169848642</v>
      </c>
      <c r="F9" s="3">
        <f t="shared" si="2"/>
        <v>0.19750329721911256</v>
      </c>
      <c r="G9" s="3">
        <f>EXP(G$1+(G$2*$C9))</f>
        <v>1.4696143214411443</v>
      </c>
      <c r="H9" s="3">
        <f t="shared" si="2"/>
        <v>1.8367542143941897</v>
      </c>
    </row>
    <row r="10" spans="1:8">
      <c r="B10">
        <v>1</v>
      </c>
      <c r="C10">
        <f t="shared" si="0"/>
        <v>0.36331804249169902</v>
      </c>
      <c r="D10" s="3">
        <f t="shared" si="1"/>
        <v>0.70487394482671284</v>
      </c>
      <c r="E10" s="3">
        <f>EXP(E$1+(E$2*$C10))</f>
        <v>0.2341716711377263</v>
      </c>
      <c r="F10" s="3">
        <f t="shared" si="2"/>
        <v>0.32254241157401059</v>
      </c>
      <c r="G10" s="3">
        <f>EXP(G$1+(G$2*$C10))</f>
        <v>1.509113235558512</v>
      </c>
      <c r="H10" s="3">
        <f t="shared" si="2"/>
        <v>1.9213949088260323</v>
      </c>
    </row>
    <row r="11" spans="1:8">
      <c r="B11">
        <v>2</v>
      </c>
      <c r="C11">
        <f t="shared" si="0"/>
        <v>0.72663608498339805</v>
      </c>
      <c r="D11" s="3">
        <f t="shared" si="1"/>
        <v>0.84874788965342574</v>
      </c>
      <c r="E11" s="3">
        <f>EXP(E$1+(E$2*$C11))</f>
        <v>0.27959823240077603</v>
      </c>
      <c r="F11" s="3">
        <f t="shared" si="2"/>
        <v>0.52674364797344264</v>
      </c>
      <c r="G11" s="3">
        <f>EXP(G$1+(G$2*$C11))</f>
        <v>1.5496737644095475</v>
      </c>
      <c r="H11" s="3">
        <f t="shared" si="2"/>
        <v>2.0099359874779092</v>
      </c>
    </row>
    <row r="13" spans="1:8">
      <c r="E13" s="3"/>
    </row>
    <row r="20" spans="1:8">
      <c r="A20" s="1"/>
      <c r="B20" s="1"/>
      <c r="C20" s="1"/>
    </row>
    <row r="21" spans="1:8">
      <c r="B21" s="1"/>
      <c r="C21" s="1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D24" s="3"/>
      <c r="E24" s="3"/>
      <c r="F24" s="3"/>
      <c r="G24" s="3"/>
      <c r="H24" s="3"/>
    </row>
    <row r="25" spans="1:8">
      <c r="D25" s="3"/>
      <c r="E25" s="3"/>
      <c r="F25" s="3"/>
      <c r="G25" s="3"/>
      <c r="H25" s="3"/>
    </row>
    <row r="26" spans="1:8">
      <c r="D26" s="3"/>
      <c r="E26" s="3"/>
      <c r="F26" s="3"/>
      <c r="G26" s="3"/>
      <c r="H26" s="3"/>
    </row>
    <row r="27" spans="1:8">
      <c r="D27" s="3"/>
      <c r="E27" s="3"/>
      <c r="F27" s="3"/>
      <c r="G27" s="3"/>
      <c r="H27" s="3"/>
    </row>
    <row r="28" spans="1:8">
      <c r="D28" s="3"/>
      <c r="E28" s="3"/>
      <c r="F28" s="3"/>
      <c r="G28" s="3"/>
      <c r="H28" s="3"/>
    </row>
    <row r="30" spans="1:8">
      <c r="E30" s="3"/>
    </row>
    <row r="35" spans="1:8">
      <c r="A35" s="1"/>
      <c r="B35" s="1"/>
      <c r="C35" s="1"/>
    </row>
    <row r="36" spans="1:8">
      <c r="B36" s="1"/>
      <c r="C36" s="1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D39" s="3"/>
      <c r="E39" s="3"/>
      <c r="F39" s="3"/>
      <c r="G39" s="3"/>
      <c r="H39" s="3"/>
    </row>
    <row r="40" spans="1:8">
      <c r="D40" s="3"/>
      <c r="E40" s="3"/>
      <c r="F40" s="3"/>
      <c r="G40" s="3"/>
      <c r="H40" s="3"/>
    </row>
    <row r="41" spans="1:8">
      <c r="D41" s="3"/>
      <c r="E41" s="3"/>
      <c r="F41" s="3"/>
      <c r="G41" s="3"/>
      <c r="H41" s="3"/>
    </row>
    <row r="42" spans="1:8">
      <c r="D42" s="3"/>
      <c r="E42" s="3"/>
      <c r="F42" s="3"/>
      <c r="G42" s="3"/>
      <c r="H42" s="3"/>
    </row>
    <row r="43" spans="1:8">
      <c r="D43" s="3"/>
      <c r="E43" s="3"/>
      <c r="F43" s="3"/>
      <c r="G43" s="3"/>
      <c r="H43" s="3"/>
    </row>
    <row r="45" spans="1:8">
      <c r="E45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Predicted PERP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cp:lastPrinted>2012-04-05T21:37:02Z</cp:lastPrinted>
  <dcterms:created xsi:type="dcterms:W3CDTF">2009-11-24T18:07:38Z</dcterms:created>
  <dcterms:modified xsi:type="dcterms:W3CDTF">2014-03-28T22:55:50Z</dcterms:modified>
</cp:coreProperties>
</file>