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6" windowWidth="11167" windowHeight="8137" activeTab="1"/>
  </bookViews>
  <sheets>
    <sheet name="Logit to Prob" sheetId="8" r:id="rId1"/>
    <sheet name="Pred Values" sheetId="1" r:id="rId2"/>
  </sheets>
  <definedNames>
    <definedName name="pvalues">#REF!,#REF!,#REF!,#REF!,#REF!,#REF!,#REF!,#REF!,#REF!</definedName>
  </definedNames>
  <calcPr calcId="125725"/>
</workbook>
</file>

<file path=xl/calcChain.xml><?xml version="1.0" encoding="utf-8"?>
<calcChain xmlns="http://schemas.openxmlformats.org/spreadsheetml/2006/main">
  <c r="D5" i="8"/>
  <c r="G4"/>
  <c r="D4"/>
  <c r="U15" i="1"/>
  <c r="U8"/>
  <c r="U5"/>
  <c r="I4"/>
  <c r="D15" i="8"/>
  <c r="D14"/>
  <c r="F4"/>
  <c r="D3"/>
  <c r="J4" i="1"/>
  <c r="J11"/>
  <c r="U4"/>
  <c r="U11"/>
  <c r="I8"/>
  <c r="I15"/>
  <c r="K4"/>
  <c r="K11"/>
  <c r="L4"/>
  <c r="L11"/>
  <c r="M4"/>
  <c r="M11"/>
  <c r="N4"/>
  <c r="N11"/>
  <c r="O4"/>
  <c r="O11"/>
  <c r="P4"/>
  <c r="P11"/>
  <c r="Q4"/>
  <c r="Q11"/>
  <c r="R4"/>
  <c r="R11"/>
  <c r="S4"/>
  <c r="S11"/>
  <c r="T4"/>
  <c r="T11"/>
  <c r="J5"/>
  <c r="J12"/>
  <c r="K5"/>
  <c r="K12"/>
  <c r="L5"/>
  <c r="L12"/>
  <c r="M5"/>
  <c r="M12"/>
  <c r="N5"/>
  <c r="N12"/>
  <c r="O5"/>
  <c r="O12"/>
  <c r="P5"/>
  <c r="P12"/>
  <c r="Q5"/>
  <c r="Q12"/>
  <c r="R5"/>
  <c r="R12"/>
  <c r="S5"/>
  <c r="S12"/>
  <c r="T5"/>
  <c r="T12"/>
  <c r="U12"/>
  <c r="J7"/>
  <c r="J14"/>
  <c r="K7"/>
  <c r="K14"/>
  <c r="L7"/>
  <c r="L14"/>
  <c r="M7"/>
  <c r="M14"/>
  <c r="N7"/>
  <c r="N14"/>
  <c r="O7"/>
  <c r="O14"/>
  <c r="P7"/>
  <c r="P14"/>
  <c r="Q7"/>
  <c r="Q14"/>
  <c r="R7"/>
  <c r="R14"/>
  <c r="S7"/>
  <c r="S14"/>
  <c r="T7"/>
  <c r="T14"/>
  <c r="U7"/>
  <c r="U14"/>
  <c r="J8"/>
  <c r="J15"/>
  <c r="K8"/>
  <c r="K15"/>
  <c r="L8"/>
  <c r="L15"/>
  <c r="M8"/>
  <c r="M15"/>
  <c r="N8"/>
  <c r="N15"/>
  <c r="O8"/>
  <c r="O15"/>
  <c r="P8"/>
  <c r="P15"/>
  <c r="Q8"/>
  <c r="Q15"/>
  <c r="R8"/>
  <c r="R15"/>
  <c r="S8"/>
  <c r="S15"/>
  <c r="T8"/>
  <c r="T15"/>
  <c r="I5"/>
  <c r="I12"/>
  <c r="I7"/>
  <c r="I14"/>
  <c r="I11"/>
  <c r="D16" i="8"/>
  <c r="F15"/>
</calcChain>
</file>

<file path=xl/sharedStrings.xml><?xml version="1.0" encoding="utf-8"?>
<sst xmlns="http://schemas.openxmlformats.org/spreadsheetml/2006/main" count="59" uniqueCount="37">
  <si>
    <t>Int</t>
  </si>
  <si>
    <t>MMSE</t>
  </si>
  <si>
    <t>Day</t>
  </si>
  <si>
    <t>M*D</t>
  </si>
  <si>
    <t>logit 01 vs 2</t>
  </si>
  <si>
    <t>logit 0 vs12</t>
  </si>
  <si>
    <t>Longitudinal Ordinal Mixed Models (figures below)</t>
  </si>
  <si>
    <t>SubModel</t>
  </si>
  <si>
    <t>Coefficients</t>
  </si>
  <si>
    <t>Value</t>
  </si>
  <si>
    <t>Probabilities</t>
  </si>
  <si>
    <t>Logits</t>
  </si>
  <si>
    <t>Day Centered at 0</t>
  </si>
  <si>
    <t>Paramter</t>
  </si>
  <si>
    <t>Intercept 2</t>
  </si>
  <si>
    <t>Intercept 1</t>
  </si>
  <si>
    <t>Logit</t>
  </si>
  <si>
    <t>Probability</t>
  </si>
  <si>
    <t>(Intercept 0)</t>
  </si>
  <si>
    <t>Interpretation</t>
  </si>
  <si>
    <t>prob y = 2</t>
  </si>
  <si>
    <t>prob y =1 or 2</t>
  </si>
  <si>
    <t>prob y = 0</t>
  </si>
  <si>
    <t>redundant</t>
  </si>
  <si>
    <t>Probability y = 2: Intercept2 = 0.159</t>
  </si>
  <si>
    <t>Probability y = 1: Intercept1 - Intercept2 = 0.469</t>
  </si>
  <si>
    <t>Probability y = 0: 1 - Intercept1 = 0.214</t>
  </si>
  <si>
    <t>Prob (y=1)</t>
  </si>
  <si>
    <t>Empty Means, Single-Level</t>
  </si>
  <si>
    <t>Empty Means, Two-Level</t>
  </si>
  <si>
    <t>Sub-Model 0 vs 12: MMSE = 9</t>
  </si>
  <si>
    <t>Sub-Model 0 vs 12: MMSE = 23</t>
  </si>
  <si>
    <t>Sub-Model 01 vs 2: MMSE = 9</t>
  </si>
  <si>
    <t>Sub-Model 01 vs 2: MMSE = 23</t>
  </si>
  <si>
    <t>Model</t>
  </si>
  <si>
    <t>y &gt; 1</t>
  </si>
  <si>
    <t>y &gt; 0</t>
  </si>
</sst>
</file>

<file path=xl/styles.xml><?xml version="1.0" encoding="utf-8"?>
<styleSheet xmlns="http://schemas.openxmlformats.org/spreadsheetml/2006/main">
  <numFmts count="2">
    <numFmt numFmtId="164" formatCode="0.000"/>
    <numFmt numFmtId="172" formatCode="0.0000"/>
  </numFmts>
  <fonts count="5">
    <font>
      <sz val="10"/>
      <name val="Arial"/>
    </font>
    <font>
      <sz val="8"/>
      <name val="Arial"/>
      <family val="2"/>
    </font>
    <font>
      <sz val="8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4" fontId="4" fillId="0" borderId="0" xfId="0" applyNumberFormat="1" applyFont="1" applyBorder="1"/>
    <xf numFmtId="0" fontId="4" fillId="0" borderId="0" xfId="0" applyFont="1" applyAlignment="1"/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2" fontId="4" fillId="0" borderId="0" xfId="0" applyNumberFormat="1" applyFont="1" applyAlignment="1">
      <alignment horizontal="center"/>
    </xf>
    <xf numFmtId="172" fontId="4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Change in Probability across Days by Sub-Model and MMSE</a:t>
            </a:r>
          </a:p>
        </c:rich>
      </c:tx>
      <c:layout>
        <c:manualLayout>
          <c:xMode val="edge"/>
          <c:yMode val="edge"/>
          <c:x val="0.2309925575181481"/>
          <c:y val="3.024915252245428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08655468608723E-2"/>
          <c:y val="0.23665529260064497"/>
          <c:w val="0.8820643781044577"/>
          <c:h val="0.63523262750699439"/>
        </c:manualLayout>
      </c:layout>
      <c:lineChart>
        <c:grouping val="standard"/>
        <c:ser>
          <c:idx val="3"/>
          <c:order val="0"/>
          <c:tx>
            <c:strRef>
              <c:f>'Pred Values'!$H$11</c:f>
              <c:strCache>
                <c:ptCount val="1"/>
                <c:pt idx="0">
                  <c:v>Sub-Model 0 vs 12: MMSE = 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triangle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'Pred Values'!$I$3:$U$3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'Pred Values'!$I$11:$U$11</c:f>
              <c:numCache>
                <c:formatCode>0.00</c:formatCode>
                <c:ptCount val="13"/>
                <c:pt idx="0">
                  <c:v>0.84761289331946155</c:v>
                </c:pt>
                <c:pt idx="1">
                  <c:v>0.83614223893974082</c:v>
                </c:pt>
                <c:pt idx="2">
                  <c:v>0.82398745001496188</c:v>
                </c:pt>
                <c:pt idx="3">
                  <c:v>0.8111346894276209</c:v>
                </c:pt>
                <c:pt idx="4">
                  <c:v>0.79757396243683543</c:v>
                </c:pt>
                <c:pt idx="5">
                  <c:v>0.78329968498904101</c:v>
                </c:pt>
                <c:pt idx="6">
                  <c:v>0.76831124138624696</c:v>
                </c:pt>
                <c:pt idx="7">
                  <c:v>0.75261351399255672</c:v>
                </c:pt>
                <c:pt idx="8">
                  <c:v>0.73621736572355512</c:v>
                </c:pt>
                <c:pt idx="9">
                  <c:v>0.71914005471406639</c:v>
                </c:pt>
                <c:pt idx="10">
                  <c:v>0.70140556000548848</c:v>
                </c:pt>
                <c:pt idx="11">
                  <c:v>0.68304479752698011</c:v>
                </c:pt>
                <c:pt idx="12">
                  <c:v>0.66409570722043065</c:v>
                </c:pt>
              </c:numCache>
            </c:numRef>
          </c:val>
        </c:ser>
        <c:ser>
          <c:idx val="1"/>
          <c:order val="1"/>
          <c:tx>
            <c:strRef>
              <c:f>'Pred Values'!$H$12</c:f>
              <c:strCache>
                <c:ptCount val="1"/>
                <c:pt idx="0">
                  <c:v>Sub-Model 0 vs 12: MMSE = 23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'Pred Values'!$I$3:$U$3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'Pred Values'!$I$12:$U$12</c:f>
              <c:numCache>
                <c:formatCode>0.00</c:formatCode>
                <c:ptCount val="13"/>
                <c:pt idx="0">
                  <c:v>0.47611818593806399</c:v>
                </c:pt>
                <c:pt idx="1">
                  <c:v>0.45467476921000927</c:v>
                </c:pt>
                <c:pt idx="2">
                  <c:v>0.4333981578487261</c:v>
                </c:pt>
                <c:pt idx="3">
                  <c:v>0.41236430390495621</c:v>
                </c:pt>
                <c:pt idx="4">
                  <c:v>0.39164566138902646</c:v>
                </c:pt>
                <c:pt idx="5">
                  <c:v>0.37131023255302087</c:v>
                </c:pt>
                <c:pt idx="6">
                  <c:v>0.35142074495213249</c:v>
                </c:pt>
                <c:pt idx="7">
                  <c:v>0.33203397798231166</c:v>
                </c:pt>
                <c:pt idx="8">
                  <c:v>0.31320025057818962</c:v>
                </c:pt>
                <c:pt idx="9">
                  <c:v>0.29496307464923094</c:v>
                </c:pt>
                <c:pt idx="10">
                  <c:v>0.27735897208153176</c:v>
                </c:pt>
                <c:pt idx="11">
                  <c:v>0.26041744711526277</c:v>
                </c:pt>
                <c:pt idx="12">
                  <c:v>0.24416110090520296</c:v>
                </c:pt>
              </c:numCache>
            </c:numRef>
          </c:val>
        </c:ser>
        <c:ser>
          <c:idx val="2"/>
          <c:order val="2"/>
          <c:tx>
            <c:strRef>
              <c:f>'Pred Values'!$H$14</c:f>
              <c:strCache>
                <c:ptCount val="1"/>
                <c:pt idx="0">
                  <c:v>Sub-Model 01 vs 2: MMSE = 9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'Pred Values'!$I$3:$U$3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'Pred Values'!$I$14:$U$14</c:f>
              <c:numCache>
                <c:formatCode>0.00</c:formatCode>
                <c:ptCount val="13"/>
                <c:pt idx="0">
                  <c:v>0.21848789954908368</c:v>
                </c:pt>
                <c:pt idx="1">
                  <c:v>0.19677087953692915</c:v>
                </c:pt>
                <c:pt idx="2">
                  <c:v>0.17672433599651491</c:v>
                </c:pt>
                <c:pt idx="3">
                  <c:v>0.15831754722214833</c:v>
                </c:pt>
                <c:pt idx="4">
                  <c:v>0.14149841633285906</c:v>
                </c:pt>
                <c:pt idx="5">
                  <c:v>0.12619818782068373</c:v>
                </c:pt>
                <c:pt idx="6">
                  <c:v>0.11233589158172502</c:v>
                </c:pt>
                <c:pt idx="7">
                  <c:v>9.9822352389675448E-2</c:v>
                </c:pt>
                <c:pt idx="8">
                  <c:v>8.8563670921312884E-2</c:v>
                </c:pt>
                <c:pt idx="9">
                  <c:v>7.8464138990274185E-2</c:v>
                </c:pt>
                <c:pt idx="10">
                  <c:v>6.942859481260448E-2</c:v>
                </c:pt>
                <c:pt idx="11">
                  <c:v>6.136425421930284E-2</c:v>
                </c:pt>
                <c:pt idx="12">
                  <c:v>5.4182072337818521E-2</c:v>
                </c:pt>
              </c:numCache>
            </c:numRef>
          </c:val>
        </c:ser>
        <c:ser>
          <c:idx val="0"/>
          <c:order val="3"/>
          <c:tx>
            <c:strRef>
              <c:f>'Pred Values'!$H$15</c:f>
              <c:strCache>
                <c:ptCount val="1"/>
                <c:pt idx="0">
                  <c:v>Sub-Model 01 vs 2: MMSE = 23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'Pred Values'!$I$3:$U$3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'Pred Values'!$I$15:$U$15</c:f>
              <c:numCache>
                <c:formatCode>0.00</c:formatCode>
                <c:ptCount val="13"/>
                <c:pt idx="0">
                  <c:v>9.3527939380463193E-2</c:v>
                </c:pt>
                <c:pt idx="1">
                  <c:v>8.2913796662715838E-2</c:v>
                </c:pt>
                <c:pt idx="2">
                  <c:v>7.3406668039076417E-2</c:v>
                </c:pt>
                <c:pt idx="3">
                  <c:v>6.4912493846794914E-2</c:v>
                </c:pt>
                <c:pt idx="4">
                  <c:v>5.734038948638303E-2</c:v>
                </c:pt>
                <c:pt idx="5">
                  <c:v>5.0603777481908578E-2</c:v>
                </c:pt>
                <c:pt idx="6">
                  <c:v>4.4621150064712775E-2</c:v>
                </c:pt>
                <c:pt idx="7">
                  <c:v>3.9316527655702219E-2</c:v>
                </c:pt>
                <c:pt idx="8">
                  <c:v>3.4619674358267578E-2</c:v>
                </c:pt>
                <c:pt idx="9">
                  <c:v>3.0466125121780843E-2</c:v>
                </c:pt>
                <c:pt idx="10">
                  <c:v>2.6797071784048158E-2</c:v>
                </c:pt>
                <c:pt idx="11">
                  <c:v>2.3559147583907678E-2</c:v>
                </c:pt>
                <c:pt idx="12">
                  <c:v>2.0704142492553486E-2</c:v>
                </c:pt>
              </c:numCache>
            </c:numRef>
          </c:val>
        </c:ser>
        <c:marker val="1"/>
        <c:axId val="82135296"/>
        <c:axId val="82146048"/>
      </c:lineChart>
      <c:catAx>
        <c:axId val="82135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Days Since Hospital Admission</a:t>
                </a:r>
              </a:p>
            </c:rich>
          </c:tx>
          <c:layout>
            <c:manualLayout>
              <c:xMode val="edge"/>
              <c:yMode val="edge"/>
              <c:x val="0.4078626362583056"/>
              <c:y val="0.928827697905905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46048"/>
        <c:crossesAt val="-2"/>
        <c:auto val="1"/>
        <c:lblAlgn val="ctr"/>
        <c:lblOffset val="100"/>
        <c:tickLblSkip val="1"/>
        <c:tickMarkSkip val="1"/>
      </c:catAx>
      <c:valAx>
        <c:axId val="82146048"/>
        <c:scaling>
          <c:orientation val="minMax"/>
          <c:max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Probability (Y)</a:t>
                </a:r>
              </a:p>
            </c:rich>
          </c:tx>
          <c:layout>
            <c:manualLayout>
              <c:xMode val="edge"/>
              <c:yMode val="edge"/>
              <c:x val="2.0884467144309665E-2"/>
              <c:y val="0.46263438648822186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352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933667082353306"/>
          <c:y val="0.10676178613562928"/>
          <c:w val="0.86855085699143675"/>
          <c:h val="8.540942890850344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Change in Logit across Days by Sub-Model and MMSE</a:t>
            </a:r>
          </a:p>
        </c:rich>
      </c:tx>
      <c:layout>
        <c:manualLayout>
          <c:xMode val="edge"/>
          <c:yMode val="edge"/>
          <c:x val="0.22003836824690293"/>
          <c:y val="3.548839161659445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65116506543644"/>
          <c:y val="0.23665529260064497"/>
          <c:w val="0.87592186850762999"/>
          <c:h val="0.63523262750699439"/>
        </c:manualLayout>
      </c:layout>
      <c:lineChart>
        <c:grouping val="standard"/>
        <c:ser>
          <c:idx val="0"/>
          <c:order val="0"/>
          <c:tx>
            <c:strRef>
              <c:f>'Pred Values'!$H$4</c:f>
              <c:strCache>
                <c:ptCount val="1"/>
                <c:pt idx="0">
                  <c:v>Sub-Model 0 vs 12: MMSE = 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triangle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'Pred Values'!$I$3:$U$3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'Pred Values'!$I$4:$U$4</c:f>
              <c:numCache>
                <c:formatCode>0.00</c:formatCode>
                <c:ptCount val="13"/>
                <c:pt idx="0">
                  <c:v>1.716</c:v>
                </c:pt>
                <c:pt idx="1">
                  <c:v>1.6297999999999999</c:v>
                </c:pt>
                <c:pt idx="2">
                  <c:v>1.5436000000000001</c:v>
                </c:pt>
                <c:pt idx="3">
                  <c:v>1.4574</c:v>
                </c:pt>
                <c:pt idx="4">
                  <c:v>1.3712</c:v>
                </c:pt>
                <c:pt idx="5">
                  <c:v>1.2849999999999999</c:v>
                </c:pt>
                <c:pt idx="6">
                  <c:v>1.1987999999999999</c:v>
                </c:pt>
                <c:pt idx="7">
                  <c:v>1.1126</c:v>
                </c:pt>
                <c:pt idx="8">
                  <c:v>1.0264</c:v>
                </c:pt>
                <c:pt idx="9">
                  <c:v>0.94019999999999992</c:v>
                </c:pt>
                <c:pt idx="10">
                  <c:v>0.85399999999999998</c:v>
                </c:pt>
                <c:pt idx="11">
                  <c:v>0.76780000000000004</c:v>
                </c:pt>
                <c:pt idx="12">
                  <c:v>0.68159999999999998</c:v>
                </c:pt>
              </c:numCache>
            </c:numRef>
          </c:val>
        </c:ser>
        <c:ser>
          <c:idx val="1"/>
          <c:order val="1"/>
          <c:tx>
            <c:strRef>
              <c:f>'Pred Values'!$H$5</c:f>
              <c:strCache>
                <c:ptCount val="1"/>
                <c:pt idx="0">
                  <c:v>Sub-Model 0 vs 12: MMSE = 23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'Pred Values'!$I$3:$U$3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'Pred Values'!$I$5:$U$5</c:f>
              <c:numCache>
                <c:formatCode>0.00</c:formatCode>
                <c:ptCount val="13"/>
                <c:pt idx="0">
                  <c:v>-9.5599999999999907E-2</c:v>
                </c:pt>
                <c:pt idx="1">
                  <c:v>-0.18179999999999996</c:v>
                </c:pt>
                <c:pt idx="2">
                  <c:v>-0.2679999999999999</c:v>
                </c:pt>
                <c:pt idx="3">
                  <c:v>-0.35419999999999985</c:v>
                </c:pt>
                <c:pt idx="4">
                  <c:v>-0.4403999999999999</c:v>
                </c:pt>
                <c:pt idx="5">
                  <c:v>-0.52659999999999996</c:v>
                </c:pt>
                <c:pt idx="6">
                  <c:v>-0.6127999999999999</c:v>
                </c:pt>
                <c:pt idx="7">
                  <c:v>-0.69899999999999984</c:v>
                </c:pt>
                <c:pt idx="8">
                  <c:v>-0.7851999999999999</c:v>
                </c:pt>
                <c:pt idx="9">
                  <c:v>-0.87139999999999995</c:v>
                </c:pt>
                <c:pt idx="10">
                  <c:v>-0.9575999999999999</c:v>
                </c:pt>
                <c:pt idx="11">
                  <c:v>-1.0437999999999998</c:v>
                </c:pt>
                <c:pt idx="12">
                  <c:v>-1.1299999999999999</c:v>
                </c:pt>
              </c:numCache>
            </c:numRef>
          </c:val>
        </c:ser>
        <c:ser>
          <c:idx val="2"/>
          <c:order val="2"/>
          <c:tx>
            <c:strRef>
              <c:f>'Pred Values'!$H$7</c:f>
              <c:strCache>
                <c:ptCount val="1"/>
                <c:pt idx="0">
                  <c:v>Sub-Model 01 vs 2: MMSE = 9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'Pred Values'!$I$3:$U$3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'Pred Values'!$I$7:$U$7</c:f>
              <c:numCache>
                <c:formatCode>0.00</c:formatCode>
                <c:ptCount val="13"/>
                <c:pt idx="0">
                  <c:v>-1.2745</c:v>
                </c:pt>
                <c:pt idx="1">
                  <c:v>-1.4065999999999999</c:v>
                </c:pt>
                <c:pt idx="2">
                  <c:v>-1.5386999999999997</c:v>
                </c:pt>
                <c:pt idx="3">
                  <c:v>-1.6708000000000001</c:v>
                </c:pt>
                <c:pt idx="4">
                  <c:v>-1.8028999999999999</c:v>
                </c:pt>
                <c:pt idx="5">
                  <c:v>-1.9349999999999998</c:v>
                </c:pt>
                <c:pt idx="6">
                  <c:v>-2.0670999999999999</c:v>
                </c:pt>
                <c:pt idx="7">
                  <c:v>-2.1991999999999998</c:v>
                </c:pt>
                <c:pt idx="8">
                  <c:v>-2.3312999999999997</c:v>
                </c:pt>
                <c:pt idx="9">
                  <c:v>-2.4633999999999996</c:v>
                </c:pt>
                <c:pt idx="10">
                  <c:v>-2.5954999999999995</c:v>
                </c:pt>
                <c:pt idx="11">
                  <c:v>-2.7275999999999998</c:v>
                </c:pt>
                <c:pt idx="12">
                  <c:v>-2.8596999999999997</c:v>
                </c:pt>
              </c:numCache>
            </c:numRef>
          </c:val>
        </c:ser>
        <c:ser>
          <c:idx val="3"/>
          <c:order val="3"/>
          <c:tx>
            <c:strRef>
              <c:f>'Pred Values'!$H$8</c:f>
              <c:strCache>
                <c:ptCount val="1"/>
                <c:pt idx="0">
                  <c:v>Sub-Model 01 vs 2: MMSE = 23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'Pred Values'!$I$3:$U$3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'Pred Values'!$I$8:$U$8</c:f>
              <c:numCache>
                <c:formatCode>0.00</c:formatCode>
                <c:ptCount val="13"/>
                <c:pt idx="0">
                  <c:v>-2.2713000000000001</c:v>
                </c:pt>
                <c:pt idx="1">
                  <c:v>-2.4034</c:v>
                </c:pt>
                <c:pt idx="2">
                  <c:v>-2.5354999999999999</c:v>
                </c:pt>
                <c:pt idx="3">
                  <c:v>-2.6676000000000002</c:v>
                </c:pt>
                <c:pt idx="4">
                  <c:v>-2.7997000000000001</c:v>
                </c:pt>
                <c:pt idx="5">
                  <c:v>-2.9318</c:v>
                </c:pt>
                <c:pt idx="6">
                  <c:v>-3.0639000000000003</c:v>
                </c:pt>
                <c:pt idx="7">
                  <c:v>-3.1960000000000002</c:v>
                </c:pt>
                <c:pt idx="8">
                  <c:v>-3.3281000000000001</c:v>
                </c:pt>
                <c:pt idx="9">
                  <c:v>-3.4601999999999999</c:v>
                </c:pt>
                <c:pt idx="10">
                  <c:v>-3.5922999999999998</c:v>
                </c:pt>
                <c:pt idx="11">
                  <c:v>-3.7244000000000002</c:v>
                </c:pt>
                <c:pt idx="12">
                  <c:v>-3.8565</c:v>
                </c:pt>
              </c:numCache>
            </c:numRef>
          </c:val>
        </c:ser>
        <c:marker val="1"/>
        <c:axId val="80485376"/>
        <c:axId val="80492032"/>
      </c:lineChart>
      <c:catAx>
        <c:axId val="80485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 Since Hospital Admission</a:t>
                </a:r>
              </a:p>
            </c:rich>
          </c:tx>
          <c:layout>
            <c:manualLayout>
              <c:xMode val="edge"/>
              <c:yMode val="edge"/>
              <c:x val="0.4152336139732804"/>
              <c:y val="0.9288275728618358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492032"/>
        <c:crossesAt val="-5"/>
        <c:auto val="1"/>
        <c:lblAlgn val="ctr"/>
        <c:lblOffset val="100"/>
        <c:tickLblSkip val="1"/>
        <c:tickMarkSkip val="1"/>
      </c:catAx>
      <c:valAx>
        <c:axId val="80492032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Logit (Y)</a:t>
                </a:r>
              </a:p>
            </c:rich>
          </c:tx>
          <c:layout>
            <c:manualLayout>
              <c:xMode val="edge"/>
              <c:yMode val="edge"/>
              <c:x val="2.0884524329828767E-2"/>
              <c:y val="0.49822154553119563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485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70768233972631"/>
          <c:y val="0.10854114923788979"/>
          <c:w val="0.85135183012031923"/>
          <c:h val="8.540942890850344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189782</xdr:colOff>
      <xdr:row>21</xdr:row>
      <xdr:rowOff>34506</xdr:rowOff>
    </xdr:from>
    <xdr:to>
      <xdr:col>25</xdr:col>
      <xdr:colOff>439948</xdr:colOff>
      <xdr:row>56</xdr:row>
      <xdr:rowOff>51759</xdr:rowOff>
    </xdr:to>
    <xdr:graphicFrame macro="">
      <xdr:nvGraphicFramePr>
        <xdr:cNvPr id="10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112143</xdr:colOff>
      <xdr:row>21</xdr:row>
      <xdr:rowOff>25879</xdr:rowOff>
    </xdr:from>
    <xdr:to>
      <xdr:col>11</xdr:col>
      <xdr:colOff>69011</xdr:colOff>
      <xdr:row>56</xdr:row>
      <xdr:rowOff>43132</xdr:rowOff>
    </xdr:to>
    <xdr:graphicFrame macro="">
      <xdr:nvGraphicFramePr>
        <xdr:cNvPr id="108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zoomScale="175" zoomScaleNormal="175" workbookViewId="0">
      <selection activeCell="B32" sqref="B32"/>
    </sheetView>
  </sheetViews>
  <sheetFormatPr defaultRowHeight="13.6"/>
  <cols>
    <col min="1" max="1" width="9" style="9"/>
    <col min="2" max="2" width="10.5" style="9" bestFit="1" customWidth="1"/>
    <col min="3" max="3" width="9.375" style="18" customWidth="1"/>
    <col min="4" max="4" width="10.5" style="22" bestFit="1" customWidth="1"/>
    <col min="5" max="5" width="11.875" style="9" bestFit="1" customWidth="1"/>
    <col min="6" max="16384" width="9" style="9"/>
  </cols>
  <sheetData>
    <row r="1" spans="1:7">
      <c r="A1" s="20" t="s">
        <v>28</v>
      </c>
    </row>
    <row r="2" spans="1:7">
      <c r="A2" s="10" t="s">
        <v>34</v>
      </c>
      <c r="B2" s="10" t="s">
        <v>13</v>
      </c>
      <c r="C2" s="10" t="s">
        <v>16</v>
      </c>
      <c r="D2" s="21" t="s">
        <v>17</v>
      </c>
      <c r="E2" s="21" t="s">
        <v>19</v>
      </c>
      <c r="F2" s="21" t="s">
        <v>27</v>
      </c>
    </row>
    <row r="3" spans="1:7">
      <c r="A3" s="9" t="s">
        <v>35</v>
      </c>
      <c r="B3" s="9" t="s">
        <v>14</v>
      </c>
      <c r="C3" s="25">
        <v>-1.667</v>
      </c>
      <c r="D3" s="25">
        <f>EXP(C3)/(1+EXP(C3))</f>
        <v>0.15882456670831135</v>
      </c>
      <c r="E3" s="9" t="s">
        <v>20</v>
      </c>
    </row>
    <row r="4" spans="1:7">
      <c r="A4" s="9" t="s">
        <v>36</v>
      </c>
      <c r="B4" s="9" t="s">
        <v>15</v>
      </c>
      <c r="C4" s="25">
        <v>0.52129999999999999</v>
      </c>
      <c r="D4" s="25">
        <f>EXP(C4)/(1+EXP(C4))</f>
        <v>0.62745169951181423</v>
      </c>
      <c r="E4" s="9" t="s">
        <v>21</v>
      </c>
      <c r="F4" s="19">
        <f>D4-D3</f>
        <v>0.46862713280350288</v>
      </c>
      <c r="G4" s="9">
        <f>0.4686+0.1588</f>
        <v>0.62739999999999996</v>
      </c>
    </row>
    <row r="5" spans="1:7">
      <c r="B5" s="9" t="s">
        <v>18</v>
      </c>
      <c r="C5" s="18" t="s">
        <v>23</v>
      </c>
      <c r="D5" s="25">
        <f>1-D4</f>
        <v>0.37254830048818577</v>
      </c>
      <c r="E5" s="9" t="s">
        <v>22</v>
      </c>
    </row>
    <row r="7" spans="1:7">
      <c r="B7" s="9" t="s">
        <v>26</v>
      </c>
    </row>
    <row r="8" spans="1:7">
      <c r="B8" s="9" t="s">
        <v>25</v>
      </c>
    </row>
    <row r="9" spans="1:7">
      <c r="B9" s="9" t="s">
        <v>24</v>
      </c>
    </row>
    <row r="12" spans="1:7">
      <c r="A12" s="20" t="s">
        <v>29</v>
      </c>
    </row>
    <row r="13" spans="1:7">
      <c r="A13" s="10" t="s">
        <v>34</v>
      </c>
      <c r="B13" s="10" t="s">
        <v>13</v>
      </c>
      <c r="C13" s="10" t="s">
        <v>16</v>
      </c>
      <c r="D13" s="21" t="s">
        <v>17</v>
      </c>
      <c r="E13" s="21" t="s">
        <v>19</v>
      </c>
      <c r="F13" s="21" t="s">
        <v>27</v>
      </c>
    </row>
    <row r="14" spans="1:7">
      <c r="A14" s="9" t="s">
        <v>35</v>
      </c>
      <c r="B14" s="9" t="s">
        <v>14</v>
      </c>
      <c r="C14" s="18">
        <v>-2.0411000000000001</v>
      </c>
      <c r="D14" s="22">
        <f>EXP(C14)/(1+EXP(C14))</f>
        <v>0.11495477044721347</v>
      </c>
      <c r="E14" s="9" t="s">
        <v>20</v>
      </c>
    </row>
    <row r="15" spans="1:7">
      <c r="A15" s="9" t="s">
        <v>36</v>
      </c>
      <c r="B15" s="9" t="s">
        <v>15</v>
      </c>
      <c r="C15" s="18">
        <v>0.6855</v>
      </c>
      <c r="D15" s="22">
        <f>EXP(C15)/(1+EXP(C15))</f>
        <v>0.66496513284488457</v>
      </c>
      <c r="E15" s="9" t="s">
        <v>21</v>
      </c>
      <c r="F15" s="19">
        <f>D15-D14</f>
        <v>0.55001036239767109</v>
      </c>
    </row>
    <row r="16" spans="1:7">
      <c r="B16" s="9" t="s">
        <v>18</v>
      </c>
      <c r="C16" s="18" t="s">
        <v>23</v>
      </c>
      <c r="D16" s="22">
        <f>1-(SUM(D14:D15))</f>
        <v>0.22008009670790196</v>
      </c>
      <c r="E16" s="9" t="s">
        <v>22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6"/>
  <sheetViews>
    <sheetView tabSelected="1" workbookViewId="0">
      <selection activeCell="I11" sqref="I11"/>
    </sheetView>
  </sheetViews>
  <sheetFormatPr defaultColWidth="9.125" defaultRowHeight="10.9"/>
  <cols>
    <col min="1" max="1" width="11.625" style="1" customWidth="1"/>
    <col min="2" max="6" width="7.25" style="3" customWidth="1"/>
    <col min="7" max="7" width="2.375" style="1" customWidth="1"/>
    <col min="8" max="8" width="31" style="2" customWidth="1"/>
    <col min="9" max="9" width="7.625" style="2" customWidth="1"/>
    <col min="10" max="13" width="6.75" style="2" customWidth="1"/>
    <col min="14" max="19" width="7.75" style="3" customWidth="1"/>
    <col min="20" max="20" width="6.25" style="1" customWidth="1"/>
    <col min="21" max="25" width="6.375" style="1" customWidth="1"/>
    <col min="26" max="16384" width="9.125" style="1"/>
  </cols>
  <sheetData>
    <row r="1" spans="1:21" ht="13.6">
      <c r="A1" s="4" t="s">
        <v>6</v>
      </c>
      <c r="B1" s="5"/>
      <c r="C1" s="5"/>
      <c r="D1" s="5"/>
      <c r="E1" s="5"/>
      <c r="F1" s="5"/>
      <c r="G1" s="6"/>
      <c r="H1" s="7"/>
      <c r="I1" s="7"/>
      <c r="J1" s="7"/>
      <c r="K1" s="7"/>
      <c r="L1" s="7"/>
      <c r="M1" s="7"/>
      <c r="N1" s="8"/>
      <c r="O1" s="8"/>
      <c r="P1" s="8"/>
      <c r="Q1" s="8"/>
      <c r="R1" s="8"/>
      <c r="S1" s="8"/>
      <c r="T1" s="6"/>
      <c r="U1" s="6"/>
    </row>
    <row r="2" spans="1:21" ht="13.6">
      <c r="A2" s="9"/>
      <c r="B2" s="23" t="s">
        <v>8</v>
      </c>
      <c r="C2" s="23"/>
      <c r="D2" s="23"/>
      <c r="E2" s="23"/>
      <c r="F2" s="10" t="s">
        <v>9</v>
      </c>
      <c r="G2" s="9"/>
      <c r="H2" s="11"/>
      <c r="I2" s="24" t="s">
        <v>12</v>
      </c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13.6">
      <c r="A3" s="10" t="s">
        <v>7</v>
      </c>
      <c r="B3" s="10" t="s">
        <v>0</v>
      </c>
      <c r="C3" s="10" t="s">
        <v>2</v>
      </c>
      <c r="D3" s="10" t="s">
        <v>1</v>
      </c>
      <c r="E3" s="10" t="s">
        <v>3</v>
      </c>
      <c r="F3" s="10" t="s">
        <v>1</v>
      </c>
      <c r="G3" s="12"/>
      <c r="H3" s="13" t="s">
        <v>11</v>
      </c>
      <c r="I3" s="10">
        <v>0</v>
      </c>
      <c r="J3" s="10">
        <v>1</v>
      </c>
      <c r="K3" s="10">
        <v>2</v>
      </c>
      <c r="L3" s="10">
        <v>3</v>
      </c>
      <c r="M3" s="10">
        <v>4</v>
      </c>
      <c r="N3" s="10">
        <v>5</v>
      </c>
      <c r="O3" s="10">
        <v>6</v>
      </c>
      <c r="P3" s="10">
        <v>7</v>
      </c>
      <c r="Q3" s="10">
        <v>8</v>
      </c>
      <c r="R3" s="10">
        <v>9</v>
      </c>
      <c r="S3" s="10">
        <v>10</v>
      </c>
      <c r="T3" s="10">
        <v>11</v>
      </c>
      <c r="U3" s="10">
        <v>12</v>
      </c>
    </row>
    <row r="4" spans="1:21" ht="13.6">
      <c r="A4" s="9" t="s">
        <v>5</v>
      </c>
      <c r="B4" s="26">
        <v>0.81020000000000003</v>
      </c>
      <c r="C4" s="26">
        <v>-8.6199999999999999E-2</v>
      </c>
      <c r="D4" s="26">
        <v>-0.12939999999999999</v>
      </c>
      <c r="E4" s="15">
        <v>0</v>
      </c>
      <c r="F4" s="15">
        <v>-7</v>
      </c>
      <c r="G4" s="9"/>
      <c r="H4" s="16" t="s">
        <v>30</v>
      </c>
      <c r="I4" s="17">
        <f>$B4+($C4*I$3) + ($D4*$F4) + ($E4*I$3*$F4)</f>
        <v>1.716</v>
      </c>
      <c r="J4" s="17">
        <f>$B4+($C4*J$3) + ($D4*$F4) + ($E4*J$3*$F4)</f>
        <v>1.6297999999999999</v>
      </c>
      <c r="K4" s="17">
        <f t="shared" ref="J4:U8" si="0">$B4+($C4*K$3) + ($D4*$F4) + ($E4*K$3*$F4)</f>
        <v>1.5436000000000001</v>
      </c>
      <c r="L4" s="17">
        <f t="shared" si="0"/>
        <v>1.4574</v>
      </c>
      <c r="M4" s="17">
        <f t="shared" si="0"/>
        <v>1.3712</v>
      </c>
      <c r="N4" s="17">
        <f t="shared" si="0"/>
        <v>1.2849999999999999</v>
      </c>
      <c r="O4" s="17">
        <f t="shared" si="0"/>
        <v>1.1987999999999999</v>
      </c>
      <c r="P4" s="17">
        <f t="shared" si="0"/>
        <v>1.1126</v>
      </c>
      <c r="Q4" s="17">
        <f t="shared" si="0"/>
        <v>1.0264</v>
      </c>
      <c r="R4" s="17">
        <f t="shared" si="0"/>
        <v>0.94019999999999992</v>
      </c>
      <c r="S4" s="17">
        <f t="shared" si="0"/>
        <v>0.85399999999999998</v>
      </c>
      <c r="T4" s="17">
        <f t="shared" si="0"/>
        <v>0.76780000000000004</v>
      </c>
      <c r="U4" s="17">
        <f>$B4+($C4*U$3) + ($D4*$F4) + ($E4*U$3*$F4)</f>
        <v>0.68159999999999998</v>
      </c>
    </row>
    <row r="5" spans="1:21" ht="13.6">
      <c r="A5" s="9" t="s">
        <v>5</v>
      </c>
      <c r="B5" s="26">
        <v>0.81020000000000003</v>
      </c>
      <c r="C5" s="26">
        <v>-8.6199999999999999E-2</v>
      </c>
      <c r="D5" s="26">
        <v>-0.12939999999999999</v>
      </c>
      <c r="E5" s="15">
        <v>0</v>
      </c>
      <c r="F5" s="15">
        <v>7</v>
      </c>
      <c r="G5" s="9"/>
      <c r="H5" s="16" t="s">
        <v>31</v>
      </c>
      <c r="I5" s="17">
        <f>$B5+($C5*I$3) + ($D5*$F5) + ($E5*I$3*$F5)</f>
        <v>-9.5599999999999907E-2</v>
      </c>
      <c r="J5" s="17">
        <f t="shared" si="0"/>
        <v>-0.18179999999999996</v>
      </c>
      <c r="K5" s="17">
        <f t="shared" si="0"/>
        <v>-0.2679999999999999</v>
      </c>
      <c r="L5" s="17">
        <f t="shared" si="0"/>
        <v>-0.35419999999999985</v>
      </c>
      <c r="M5" s="17">
        <f t="shared" si="0"/>
        <v>-0.4403999999999999</v>
      </c>
      <c r="N5" s="17">
        <f t="shared" si="0"/>
        <v>-0.52659999999999996</v>
      </c>
      <c r="O5" s="17">
        <f t="shared" si="0"/>
        <v>-0.6127999999999999</v>
      </c>
      <c r="P5" s="17">
        <f t="shared" si="0"/>
        <v>-0.69899999999999984</v>
      </c>
      <c r="Q5" s="17">
        <f t="shared" si="0"/>
        <v>-0.7851999999999999</v>
      </c>
      <c r="R5" s="17">
        <f t="shared" si="0"/>
        <v>-0.87139999999999995</v>
      </c>
      <c r="S5" s="17">
        <f t="shared" si="0"/>
        <v>-0.9575999999999999</v>
      </c>
      <c r="T5" s="17">
        <f t="shared" si="0"/>
        <v>-1.0437999999999998</v>
      </c>
      <c r="U5" s="17">
        <f>$B5+($C5*U$3) + ($D5*$F5) + ($E5*U$3*$F5)</f>
        <v>-1.1299999999999999</v>
      </c>
    </row>
    <row r="6" spans="1:21" ht="13.6">
      <c r="A6" s="9"/>
      <c r="B6" s="26"/>
      <c r="C6" s="26"/>
      <c r="D6" s="26"/>
      <c r="E6" s="15"/>
      <c r="F6" s="15"/>
      <c r="G6" s="9"/>
      <c r="H6" s="16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13.6">
      <c r="A7" s="9" t="s">
        <v>4</v>
      </c>
      <c r="B7" s="26">
        <v>-1.7728999999999999</v>
      </c>
      <c r="C7" s="26">
        <v>-0.1321</v>
      </c>
      <c r="D7" s="26">
        <v>-7.1199999999999999E-2</v>
      </c>
      <c r="E7" s="15">
        <v>0</v>
      </c>
      <c r="F7" s="15">
        <v>-7</v>
      </c>
      <c r="G7" s="9"/>
      <c r="H7" s="16" t="s">
        <v>32</v>
      </c>
      <c r="I7" s="17">
        <f>$B7+($C7*I$3) + ($D7*$F7) + ($E7*I$3*$F7)</f>
        <v>-1.2745</v>
      </c>
      <c r="J7" s="17">
        <f t="shared" si="0"/>
        <v>-1.4065999999999999</v>
      </c>
      <c r="K7" s="17">
        <f t="shared" si="0"/>
        <v>-1.5386999999999997</v>
      </c>
      <c r="L7" s="17">
        <f t="shared" si="0"/>
        <v>-1.6708000000000001</v>
      </c>
      <c r="M7" s="17">
        <f t="shared" si="0"/>
        <v>-1.8028999999999999</v>
      </c>
      <c r="N7" s="17">
        <f t="shared" si="0"/>
        <v>-1.9349999999999998</v>
      </c>
      <c r="O7" s="17">
        <f t="shared" si="0"/>
        <v>-2.0670999999999999</v>
      </c>
      <c r="P7" s="17">
        <f t="shared" si="0"/>
        <v>-2.1991999999999998</v>
      </c>
      <c r="Q7" s="17">
        <f t="shared" si="0"/>
        <v>-2.3312999999999997</v>
      </c>
      <c r="R7" s="17">
        <f t="shared" si="0"/>
        <v>-2.4633999999999996</v>
      </c>
      <c r="S7" s="17">
        <f t="shared" si="0"/>
        <v>-2.5954999999999995</v>
      </c>
      <c r="T7" s="17">
        <f t="shared" si="0"/>
        <v>-2.7275999999999998</v>
      </c>
      <c r="U7" s="17">
        <f t="shared" si="0"/>
        <v>-2.8596999999999997</v>
      </c>
    </row>
    <row r="8" spans="1:21" ht="13.6">
      <c r="A8" s="9" t="s">
        <v>4</v>
      </c>
      <c r="B8" s="26">
        <v>-1.7728999999999999</v>
      </c>
      <c r="C8" s="26">
        <v>-0.1321</v>
      </c>
      <c r="D8" s="26">
        <v>-7.1199999999999999E-2</v>
      </c>
      <c r="E8" s="15">
        <v>0</v>
      </c>
      <c r="F8" s="15">
        <v>7</v>
      </c>
      <c r="G8" s="9"/>
      <c r="H8" s="16" t="s">
        <v>33</v>
      </c>
      <c r="I8" s="17">
        <f>$B8+($C8*I$3) + ($D8*$F8) + ($E8*I$3*$F8)</f>
        <v>-2.2713000000000001</v>
      </c>
      <c r="J8" s="17">
        <f t="shared" si="0"/>
        <v>-2.4034</v>
      </c>
      <c r="K8" s="17">
        <f t="shared" si="0"/>
        <v>-2.5354999999999999</v>
      </c>
      <c r="L8" s="17">
        <f t="shared" si="0"/>
        <v>-2.6676000000000002</v>
      </c>
      <c r="M8" s="17">
        <f t="shared" si="0"/>
        <v>-2.7997000000000001</v>
      </c>
      <c r="N8" s="17">
        <f t="shared" si="0"/>
        <v>-2.9318</v>
      </c>
      <c r="O8" s="17">
        <f t="shared" si="0"/>
        <v>-3.0639000000000003</v>
      </c>
      <c r="P8" s="17">
        <f t="shared" si="0"/>
        <v>-3.1960000000000002</v>
      </c>
      <c r="Q8" s="17">
        <f t="shared" si="0"/>
        <v>-3.3281000000000001</v>
      </c>
      <c r="R8" s="17">
        <f t="shared" si="0"/>
        <v>-3.4601999999999999</v>
      </c>
      <c r="S8" s="17">
        <f t="shared" si="0"/>
        <v>-3.5922999999999998</v>
      </c>
      <c r="T8" s="17">
        <f t="shared" si="0"/>
        <v>-3.7244000000000002</v>
      </c>
      <c r="U8" s="17">
        <f>$B8+($C8*U$3) + ($D8*$F8) + ($E8*U$3*$F8)</f>
        <v>-3.8565</v>
      </c>
    </row>
    <row r="9" spans="1:21" ht="13.6">
      <c r="A9" s="9"/>
      <c r="B9" s="14"/>
      <c r="C9" s="14"/>
      <c r="D9" s="14"/>
      <c r="E9" s="15"/>
      <c r="F9" s="15"/>
      <c r="G9" s="9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13.6">
      <c r="A10" s="9"/>
      <c r="B10" s="14"/>
      <c r="C10" s="14"/>
      <c r="D10" s="14"/>
      <c r="E10" s="15"/>
      <c r="F10" s="15"/>
      <c r="G10" s="9"/>
      <c r="H10" s="11" t="s">
        <v>10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3.6">
      <c r="A11" s="9"/>
      <c r="B11" s="14"/>
      <c r="C11" s="14"/>
      <c r="D11" s="14"/>
      <c r="E11" s="15"/>
      <c r="F11" s="15"/>
      <c r="G11" s="9"/>
      <c r="H11" s="16" t="s">
        <v>30</v>
      </c>
      <c r="I11" s="17">
        <f>EXP(I4)/(1+EXP(I4))</f>
        <v>0.84761289331946155</v>
      </c>
      <c r="J11" s="17">
        <f t="shared" ref="J11:U11" si="1">EXP(J4)/(1+EXP(J4))</f>
        <v>0.83614223893974082</v>
      </c>
      <c r="K11" s="17">
        <f t="shared" si="1"/>
        <v>0.82398745001496188</v>
      </c>
      <c r="L11" s="17">
        <f t="shared" si="1"/>
        <v>0.8111346894276209</v>
      </c>
      <c r="M11" s="17">
        <f t="shared" si="1"/>
        <v>0.79757396243683543</v>
      </c>
      <c r="N11" s="17">
        <f t="shared" si="1"/>
        <v>0.78329968498904101</v>
      </c>
      <c r="O11" s="17">
        <f t="shared" si="1"/>
        <v>0.76831124138624696</v>
      </c>
      <c r="P11" s="17">
        <f t="shared" si="1"/>
        <v>0.75261351399255672</v>
      </c>
      <c r="Q11" s="17">
        <f t="shared" si="1"/>
        <v>0.73621736572355512</v>
      </c>
      <c r="R11" s="17">
        <f t="shared" si="1"/>
        <v>0.71914005471406639</v>
      </c>
      <c r="S11" s="17">
        <f t="shared" si="1"/>
        <v>0.70140556000548848</v>
      </c>
      <c r="T11" s="17">
        <f t="shared" si="1"/>
        <v>0.68304479752698011</v>
      </c>
      <c r="U11" s="17">
        <f t="shared" si="1"/>
        <v>0.66409570722043065</v>
      </c>
    </row>
    <row r="12" spans="1:21" ht="13.6">
      <c r="A12" s="9"/>
      <c r="B12" s="14"/>
      <c r="C12" s="14"/>
      <c r="D12" s="14"/>
      <c r="E12" s="15"/>
      <c r="F12" s="15"/>
      <c r="G12" s="9"/>
      <c r="H12" s="16" t="s">
        <v>31</v>
      </c>
      <c r="I12" s="17">
        <f>EXP(I5)/(1+EXP(I5))</f>
        <v>0.47611818593806399</v>
      </c>
      <c r="J12" s="17">
        <f t="shared" ref="J12:U12" si="2">EXP(J5)/(1+EXP(J5))</f>
        <v>0.45467476921000927</v>
      </c>
      <c r="K12" s="17">
        <f t="shared" si="2"/>
        <v>0.4333981578487261</v>
      </c>
      <c r="L12" s="17">
        <f t="shared" si="2"/>
        <v>0.41236430390495621</v>
      </c>
      <c r="M12" s="17">
        <f t="shared" si="2"/>
        <v>0.39164566138902646</v>
      </c>
      <c r="N12" s="17">
        <f t="shared" si="2"/>
        <v>0.37131023255302087</v>
      </c>
      <c r="O12" s="17">
        <f t="shared" si="2"/>
        <v>0.35142074495213249</v>
      </c>
      <c r="P12" s="17">
        <f t="shared" si="2"/>
        <v>0.33203397798231166</v>
      </c>
      <c r="Q12" s="17">
        <f t="shared" si="2"/>
        <v>0.31320025057818962</v>
      </c>
      <c r="R12" s="17">
        <f t="shared" si="2"/>
        <v>0.29496307464923094</v>
      </c>
      <c r="S12" s="17">
        <f t="shared" si="2"/>
        <v>0.27735897208153176</v>
      </c>
      <c r="T12" s="17">
        <f t="shared" si="2"/>
        <v>0.26041744711526277</v>
      </c>
      <c r="U12" s="17">
        <f t="shared" si="2"/>
        <v>0.24416110090520296</v>
      </c>
    </row>
    <row r="13" spans="1:21" ht="13.6">
      <c r="A13" s="9"/>
      <c r="B13" s="14"/>
      <c r="C13" s="14"/>
      <c r="D13" s="14"/>
      <c r="E13" s="15"/>
      <c r="F13" s="15"/>
      <c r="G13" s="9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13.6">
      <c r="A14" s="9"/>
      <c r="B14" s="18"/>
      <c r="C14" s="18"/>
      <c r="D14" s="18"/>
      <c r="E14" s="18"/>
      <c r="F14" s="18"/>
      <c r="G14" s="9"/>
      <c r="H14" s="16" t="s">
        <v>32</v>
      </c>
      <c r="I14" s="17">
        <f t="shared" ref="I14:U15" si="3">EXP(I7)/(1+EXP(I7))</f>
        <v>0.21848789954908368</v>
      </c>
      <c r="J14" s="17">
        <f t="shared" si="3"/>
        <v>0.19677087953692915</v>
      </c>
      <c r="K14" s="17">
        <f t="shared" si="3"/>
        <v>0.17672433599651491</v>
      </c>
      <c r="L14" s="17">
        <f t="shared" si="3"/>
        <v>0.15831754722214833</v>
      </c>
      <c r="M14" s="17">
        <f t="shared" si="3"/>
        <v>0.14149841633285906</v>
      </c>
      <c r="N14" s="17">
        <f t="shared" si="3"/>
        <v>0.12619818782068373</v>
      </c>
      <c r="O14" s="17">
        <f t="shared" si="3"/>
        <v>0.11233589158172502</v>
      </c>
      <c r="P14" s="17">
        <f t="shared" si="3"/>
        <v>9.9822352389675448E-2</v>
      </c>
      <c r="Q14" s="17">
        <f t="shared" si="3"/>
        <v>8.8563670921312884E-2</v>
      </c>
      <c r="R14" s="17">
        <f t="shared" si="3"/>
        <v>7.8464138990274185E-2</v>
      </c>
      <c r="S14" s="17">
        <f t="shared" si="3"/>
        <v>6.942859481260448E-2</v>
      </c>
      <c r="T14" s="17">
        <f t="shared" si="3"/>
        <v>6.136425421930284E-2</v>
      </c>
      <c r="U14" s="17">
        <f t="shared" si="3"/>
        <v>5.4182072337818521E-2</v>
      </c>
    </row>
    <row r="15" spans="1:21" ht="13.6">
      <c r="A15" s="9"/>
      <c r="B15" s="18"/>
      <c r="C15" s="18"/>
      <c r="D15" s="18"/>
      <c r="E15" s="18"/>
      <c r="F15" s="18"/>
      <c r="G15" s="9"/>
      <c r="H15" s="16" t="s">
        <v>33</v>
      </c>
      <c r="I15" s="17">
        <f t="shared" si="3"/>
        <v>9.3527939380463193E-2</v>
      </c>
      <c r="J15" s="17">
        <f t="shared" si="3"/>
        <v>8.2913796662715838E-2</v>
      </c>
      <c r="K15" s="17">
        <f t="shared" si="3"/>
        <v>7.3406668039076417E-2</v>
      </c>
      <c r="L15" s="17">
        <f t="shared" si="3"/>
        <v>6.4912493846794914E-2</v>
      </c>
      <c r="M15" s="17">
        <f t="shared" si="3"/>
        <v>5.734038948638303E-2</v>
      </c>
      <c r="N15" s="17">
        <f t="shared" si="3"/>
        <v>5.0603777481908578E-2</v>
      </c>
      <c r="O15" s="17">
        <f t="shared" si="3"/>
        <v>4.4621150064712775E-2</v>
      </c>
      <c r="P15" s="17">
        <f t="shared" si="3"/>
        <v>3.9316527655702219E-2</v>
      </c>
      <c r="Q15" s="17">
        <f t="shared" si="3"/>
        <v>3.4619674358267578E-2</v>
      </c>
      <c r="R15" s="17">
        <f t="shared" si="3"/>
        <v>3.0466125121780843E-2</v>
      </c>
      <c r="S15" s="17">
        <f t="shared" si="3"/>
        <v>2.6797071784048158E-2</v>
      </c>
      <c r="T15" s="17">
        <f t="shared" si="3"/>
        <v>2.3559147583907678E-2</v>
      </c>
      <c r="U15" s="17">
        <f>EXP(U8)/(1+EXP(U8))</f>
        <v>2.0704142492553486E-2</v>
      </c>
    </row>
    <row r="16" spans="1:21" ht="13.6">
      <c r="A16" s="9"/>
      <c r="B16" s="18"/>
      <c r="C16" s="18"/>
      <c r="D16" s="18"/>
      <c r="E16" s="18"/>
      <c r="F16" s="18"/>
      <c r="G16" s="9"/>
      <c r="H16" s="16"/>
      <c r="I16" s="16"/>
      <c r="J16" s="16"/>
      <c r="K16" s="16"/>
      <c r="L16" s="16"/>
      <c r="M16" s="16"/>
      <c r="N16" s="18"/>
      <c r="O16" s="18"/>
      <c r="P16" s="18"/>
      <c r="Q16" s="18"/>
      <c r="R16" s="18"/>
      <c r="S16" s="18"/>
      <c r="T16" s="9"/>
      <c r="U16" s="9"/>
    </row>
  </sheetData>
  <mergeCells count="2">
    <mergeCell ref="B2:E2"/>
    <mergeCell ref="I2:U2"/>
  </mergeCells>
  <phoneticPr fontId="2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Logit to Prob</vt:lpstr>
      <vt:lpstr>Pred Values</vt:lpstr>
    </vt:vector>
  </TitlesOfParts>
  <Company>University of Nebraska-Lincoln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2008-03-25T21:48:33Z</dcterms:created>
  <dcterms:modified xsi:type="dcterms:W3CDTF">2014-03-28T21:40:13Z</dcterms:modified>
</cp:coreProperties>
</file>