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ropbox\23_PSQF7375_AdvLong\PSQF7375_AdvLong_Example3\"/>
    </mc:Choice>
  </mc:AlternateContent>
  <xr:revisionPtr revIDLastSave="0" documentId="13_ncr:1_{ABC16D5E-7C3D-4DB2-95F2-AE765B76679F}" xr6:coauthVersionLast="47" xr6:coauthVersionMax="47" xr10:uidLastSave="{00000000-0000-0000-0000-000000000000}"/>
  <bookViews>
    <workbookView xWindow="18144" yWindow="1464" windowWidth="15372" windowHeight="23256" xr2:uid="{15161AFD-49E8-4FD0-85F9-9481D84882DE}"/>
  </bookViews>
  <sheets>
    <sheet name="Table 1 Model Fit" sheetId="3" r:id="rId1"/>
    <sheet name="Rescaled LRTs" sheetId="1" r:id="rId2"/>
    <sheet name="Prediction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2" l="1"/>
  <c r="C44" i="2"/>
  <c r="C45" i="2"/>
  <c r="B45" i="2"/>
  <c r="B44" i="2"/>
  <c r="B43" i="2"/>
  <c r="B31" i="2"/>
  <c r="B14" i="2"/>
  <c r="E14" i="2"/>
  <c r="D14" i="2"/>
  <c r="C14" i="2"/>
  <c r="C6" i="2"/>
  <c r="D6" i="2"/>
  <c r="E6" i="2"/>
  <c r="B6" i="2"/>
  <c r="D33" i="2"/>
  <c r="C33" i="2"/>
  <c r="C32" i="2"/>
  <c r="B33" i="2"/>
  <c r="B32" i="2"/>
  <c r="E12" i="2"/>
  <c r="D12" i="2"/>
  <c r="C12" i="2"/>
  <c r="B12" i="2"/>
  <c r="C4" i="2"/>
  <c r="D4" i="2"/>
  <c r="E4" i="2"/>
  <c r="B4" i="2"/>
  <c r="H31" i="1"/>
  <c r="F31" i="1"/>
  <c r="E31" i="1"/>
  <c r="H27" i="1"/>
  <c r="F27" i="1"/>
  <c r="E27" i="1"/>
  <c r="H11" i="1"/>
  <c r="F11" i="1"/>
  <c r="E11" i="1"/>
  <c r="H23" i="1"/>
  <c r="F23" i="1"/>
  <c r="E23" i="1"/>
  <c r="H19" i="1"/>
  <c r="F19" i="1"/>
  <c r="E19" i="1"/>
  <c r="H15" i="1"/>
  <c r="F15" i="1"/>
  <c r="E15" i="1"/>
  <c r="H7" i="1"/>
  <c r="F7" i="1"/>
  <c r="E7" i="1"/>
  <c r="G31" i="1" l="1"/>
  <c r="I31" i="1" s="1"/>
  <c r="G27" i="1"/>
  <c r="I27" i="1" s="1"/>
  <c r="G19" i="1"/>
  <c r="I19" i="1" s="1"/>
  <c r="G11" i="1"/>
  <c r="I11" i="1" s="1"/>
  <c r="G23" i="1"/>
  <c r="I23" i="1" s="1"/>
  <c r="G7" i="1"/>
  <c r="I7" i="1" s="1"/>
  <c r="G15" i="1"/>
  <c r="I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B2" authorId="0" shapeId="0" xr:uid="{6B0AA070-A822-455C-A39A-5C89EA4958B7}">
      <text>
        <r>
          <rPr>
            <b/>
            <sz val="8"/>
            <color indexed="81"/>
            <rFont val="Tahoma"/>
            <family val="2"/>
          </rPr>
          <t>Lesa Hoffman:</t>
        </r>
        <r>
          <rPr>
            <sz val="8"/>
            <color indexed="81"/>
            <rFont val="Tahoma"/>
            <family val="2"/>
          </rPr>
          <t xml:space="preserve">
Is really #parameters ESTIMATED
</t>
        </r>
      </text>
    </comment>
    <comment ref="E2" authorId="0" shapeId="0" xr:uid="{0EC5CE8E-6E10-4078-A559-1501F0C03D2E}">
      <text>
        <r>
          <rPr>
            <b/>
            <sz val="8"/>
            <color indexed="81"/>
            <rFont val="Tahoma"/>
            <family val="2"/>
          </rPr>
          <t>Lesa Hoffman:</t>
        </r>
        <r>
          <rPr>
            <sz val="8"/>
            <color indexed="81"/>
            <rFont val="Tahoma"/>
            <family val="2"/>
          </rPr>
          <t xml:space="preserve">
Is #parameters left over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C3" authorId="0" shapeId="0" xr:uid="{B30BDF26-E57E-402C-B970-BD673C8FA1E7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if using ML instead of MLR, just enter 1.000 for each model here</t>
        </r>
      </text>
    </comment>
    <comment ref="D3" authorId="0" shapeId="0" xr:uid="{1C5BA070-7135-4220-8992-6BCCCF4E012B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as labeled by Mplus, meaning parameters "free" to be not 0</t>
        </r>
      </text>
    </comment>
    <comment ref="E3" authorId="0" shapeId="0" xr:uid="{EE86F6A3-6D2F-4377-B5BA-2A45BC4EBBBB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Should be positive if you got the "fewer" versus "more" model rows assigned correctly!</t>
        </r>
      </text>
    </comment>
  </commentList>
</comments>
</file>

<file path=xl/sharedStrings.xml><?xml version="1.0" encoding="utf-8"?>
<sst xmlns="http://schemas.openxmlformats.org/spreadsheetml/2006/main" count="119" uniqueCount="55">
  <si>
    <t>FILL IN</t>
  </si>
  <si>
    <t>CALCULATED</t>
  </si>
  <si>
    <t>Models:
Fewer in Row 1
More in Row 2</t>
  </si>
  <si>
    <r>
      <t>Test of -2</t>
    </r>
    <r>
      <rPr>
        <b/>
        <sz val="11"/>
        <color indexed="8"/>
        <rFont val="Calibri"/>
        <family val="2"/>
      </rPr>
      <t>Δ</t>
    </r>
    <r>
      <rPr>
        <b/>
        <sz val="11"/>
        <color indexed="8"/>
        <rFont val="Calibri"/>
        <family val="2"/>
      </rPr>
      <t>LL Difference</t>
    </r>
  </si>
  <si>
    <t>Model
H0 LL</t>
  </si>
  <si>
    <t>H0 LL
Scale Factor</t>
  </si>
  <si>
    <t># Free
Parms</t>
  </si>
  <si>
    <t>Diff in LL
* -2</t>
  </si>
  <si>
    <t>Diff
Scaling
Correction</t>
  </si>
  <si>
    <t>Scaled Diff in -2LL</t>
  </si>
  <si>
    <t>DF 
Diff</t>
  </si>
  <si>
    <t>Exact 
P-Value</t>
  </si>
  <si>
    <t>1. Configural Model</t>
  </si>
  <si>
    <t>2a. Full Metric Invariance (All Loadings)</t>
  </si>
  <si>
    <t>2b. Partial Metric Invariance (-PL4)</t>
  </si>
  <si>
    <t>3a. Full Scalar Invariance (All Intercepts)</t>
  </si>
  <si>
    <t>4a. Full Residual Invariance</t>
  </si>
  <si>
    <t>Configural vs. Full Metric (Worse?)</t>
  </si>
  <si>
    <t>Configural vs. Partial Metric (Worse?)</t>
  </si>
  <si>
    <t>Partial Metric vs. Full Scalar (Worse)?</t>
  </si>
  <si>
    <t>Full Scalar vs. Full Residual (Worse?)</t>
  </si>
  <si>
    <t>Full Scalar vs. Partial Residual (Worse?)</t>
  </si>
  <si>
    <t>5a. Latent Basis Change</t>
  </si>
  <si>
    <t>5b. Revised Latent Basis Change</t>
  </si>
  <si>
    <t>Latent Factor Means</t>
  </si>
  <si>
    <t>5a Latent Basis Model</t>
  </si>
  <si>
    <t>4c Residual Invariance Model</t>
  </si>
  <si>
    <t>T1</t>
  </si>
  <si>
    <t>T2</t>
  </si>
  <si>
    <t>T3</t>
  </si>
  <si>
    <t>T4</t>
  </si>
  <si>
    <t>Latent Factor Variances</t>
  </si>
  <si>
    <t>Latent Factor Correlations</t>
  </si>
  <si>
    <t>5a Discrepancy</t>
  </si>
  <si>
    <t>5b Latent Basis Model + T4int</t>
  </si>
  <si>
    <t>5b Discrepancy</t>
  </si>
  <si>
    <t>4b. Partial Residual Invariance (-BR1 -DR1)</t>
  </si>
  <si>
    <t>Model</t>
  </si>
  <si>
    <t>Chi-Square
Value</t>
  </si>
  <si>
    <t>Chi-Square
Scale Factor</t>
  </si>
  <si>
    <t>Chi-Square
DF</t>
  </si>
  <si>
    <t>Chi-Square
p-value</t>
  </si>
  <si>
    <t>CFI</t>
  </si>
  <si>
    <t>RMSEA
Estimate</t>
  </si>
  <si>
    <t>RMSEA
Lower CI</t>
  </si>
  <si>
    <t>RMSEA
Higher CI</t>
  </si>
  <si>
    <t>RMSEA
p-value</t>
  </si>
  <si>
    <t>2b. Partial Metric (- PL4)</t>
  </si>
  <si>
    <t>2a. Full Metric Invariance</t>
  </si>
  <si>
    <t>3a. Full Scalar Invariance</t>
  </si>
  <si>
    <t>4a. Full Residual Variance</t>
  </si>
  <si>
    <t>4b. Partial Residual Variance (- BR1, -DR1)</t>
  </si>
  <si>
    <t>5a. Latent Basis</t>
  </si>
  <si>
    <t>5b. Revised Latent Basis</t>
  </si>
  <si>
    <t>Table 1 Model 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</si>
</sst>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0.0000"/>
    <numFmt numFmtId="166" formatCode="0.000"/>
    <numFmt numFmtId="167" formatCode="0.00000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4" fontId="0" fillId="0" borderId="0" xfId="0" applyNumberFormat="1"/>
    <xf numFmtId="166" fontId="2" fillId="0" borderId="0" xfId="0" applyNumberFormat="1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left" indent="2"/>
    </xf>
    <xf numFmtId="167" fontId="0" fillId="0" borderId="0" xfId="0" applyNumberFormat="1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3" xfId="0" applyBorder="1"/>
    <xf numFmtId="166" fontId="0" fillId="0" borderId="3" xfId="0" applyNumberFormat="1" applyBorder="1"/>
    <xf numFmtId="0" fontId="0" fillId="0" borderId="3" xfId="0" applyBorder="1" applyAlignment="1">
      <alignment horizontal="right"/>
    </xf>
    <xf numFmtId="166" fontId="1" fillId="0" borderId="0" xfId="0" applyNumberFormat="1" applyFont="1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/>
    <xf numFmtId="0" fontId="7" fillId="0" borderId="3" xfId="0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166" fontId="7" fillId="0" borderId="3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" fontId="7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1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2" fillId="4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707895888013999"/>
          <c:y val="0.25618365412656746"/>
          <c:w val="0.80236548556430443"/>
          <c:h val="0.61063684747739866"/>
        </c:manualLayout>
      </c:layout>
      <c:lineChart>
        <c:grouping val="standard"/>
        <c:varyColors val="0"/>
        <c:ser>
          <c:idx val="0"/>
          <c:order val="0"/>
          <c:tx>
            <c:strRef>
              <c:f>Predictions!$A$2</c:f>
              <c:strCache>
                <c:ptCount val="1"/>
                <c:pt idx="0">
                  <c:v>4c Residual Invariance Model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Predictions!$B$1:$E$1</c:f>
              <c:strCache>
                <c:ptCount val="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</c:strCache>
            </c:strRef>
          </c:cat>
          <c:val>
            <c:numRef>
              <c:f>Predictions!$B$2:$E$2</c:f>
              <c:numCache>
                <c:formatCode>0.000</c:formatCode>
                <c:ptCount val="4"/>
                <c:pt idx="0">
                  <c:v>0</c:v>
                </c:pt>
                <c:pt idx="1">
                  <c:v>-0.11</c:v>
                </c:pt>
                <c:pt idx="2">
                  <c:v>-0.25600000000000001</c:v>
                </c:pt>
                <c:pt idx="3">
                  <c:v>-0.48399999999999999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96-4230-A37F-A2482C72BEE2}"/>
            </c:ext>
          </c:extLst>
        </c:ser>
        <c:ser>
          <c:idx val="1"/>
          <c:order val="1"/>
          <c:tx>
            <c:strRef>
              <c:f>Predictions!$A$3</c:f>
              <c:strCache>
                <c:ptCount val="1"/>
                <c:pt idx="0">
                  <c:v>5a Latent Basis 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Predictions!$B$1:$E$1</c:f>
              <c:strCache>
                <c:ptCount val="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</c:strCache>
            </c:strRef>
          </c:cat>
          <c:val>
            <c:numRef>
              <c:f>Predictions!$B$3:$E$3</c:f>
              <c:numCache>
                <c:formatCode>0.000</c:formatCode>
                <c:ptCount val="4"/>
                <c:pt idx="0">
                  <c:v>0</c:v>
                </c:pt>
                <c:pt idx="1">
                  <c:v>-0.126</c:v>
                </c:pt>
                <c:pt idx="2">
                  <c:v>-0.29299999999999998</c:v>
                </c:pt>
                <c:pt idx="3">
                  <c:v>-0.46600000000000003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96-4230-A37F-A2482C72BEE2}"/>
            </c:ext>
          </c:extLst>
        </c:ser>
        <c:ser>
          <c:idx val="2"/>
          <c:order val="2"/>
          <c:tx>
            <c:strRef>
              <c:f>Predictions!$A$5</c:f>
              <c:strCache>
                <c:ptCount val="1"/>
                <c:pt idx="0">
                  <c:v>5b Latent Basis Model + T4int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Predictions!$B$1:$E$1</c:f>
              <c:strCache>
                <c:ptCount val="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</c:strCache>
            </c:strRef>
          </c:cat>
          <c:val>
            <c:numRef>
              <c:f>Predictions!$B$5:$E$5</c:f>
              <c:numCache>
                <c:formatCode>0.000</c:formatCode>
                <c:ptCount val="4"/>
                <c:pt idx="0">
                  <c:v>0</c:v>
                </c:pt>
                <c:pt idx="1">
                  <c:v>-0.112</c:v>
                </c:pt>
                <c:pt idx="2">
                  <c:v>-0.25600000000000001</c:v>
                </c:pt>
                <c:pt idx="3">
                  <c:v>-0.48599999999999999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96-4230-A37F-A2482C72B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1957168"/>
        <c:axId val="1141981712"/>
      </c:lineChart>
      <c:catAx>
        <c:axId val="114195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1981712"/>
        <c:crossesAt val="-10"/>
        <c:auto val="1"/>
        <c:lblAlgn val="ctr"/>
        <c:lblOffset val="100"/>
        <c:noMultiLvlLbl val="0"/>
      </c:catAx>
      <c:valAx>
        <c:axId val="1141981712"/>
        <c:scaling>
          <c:orientation val="minMax"/>
          <c:max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Factor Means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35748578302712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1957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8200349956255455E-2"/>
          <c:y val="2.7777777777777776E-2"/>
          <c:w val="0.88082130358705157"/>
          <c:h val="0.213012175561388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87051618547682"/>
          <c:y val="0.28396143190434531"/>
          <c:w val="0.81257392825896768"/>
          <c:h val="0.58285906969962087"/>
        </c:manualLayout>
      </c:layout>
      <c:lineChart>
        <c:grouping val="standard"/>
        <c:varyColors val="0"/>
        <c:ser>
          <c:idx val="0"/>
          <c:order val="0"/>
          <c:tx>
            <c:strRef>
              <c:f>Predictions!$A$10</c:f>
              <c:strCache>
                <c:ptCount val="1"/>
                <c:pt idx="0">
                  <c:v>4c Residual Invariance Model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Predictions!$B$9:$E$9</c:f>
              <c:strCache>
                <c:ptCount val="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</c:strCache>
            </c:strRef>
          </c:cat>
          <c:val>
            <c:numRef>
              <c:f>Predictions!$B$10:$E$10</c:f>
              <c:numCache>
                <c:formatCode>0.000</c:formatCode>
                <c:ptCount val="4"/>
                <c:pt idx="0">
                  <c:v>1</c:v>
                </c:pt>
                <c:pt idx="1">
                  <c:v>1.1259999999999999</c:v>
                </c:pt>
                <c:pt idx="2">
                  <c:v>1.2310000000000001</c:v>
                </c:pt>
                <c:pt idx="3">
                  <c:v>1.415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7B-4B40-BAF7-4B06F630D214}"/>
            </c:ext>
          </c:extLst>
        </c:ser>
        <c:ser>
          <c:idx val="1"/>
          <c:order val="1"/>
          <c:tx>
            <c:strRef>
              <c:f>Predictions!$A$11</c:f>
              <c:strCache>
                <c:ptCount val="1"/>
                <c:pt idx="0">
                  <c:v>5a Latent Basis 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Predictions!$B$9:$E$9</c:f>
              <c:strCache>
                <c:ptCount val="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</c:strCache>
            </c:strRef>
          </c:cat>
          <c:val>
            <c:numRef>
              <c:f>Predictions!$B$11:$E$11</c:f>
              <c:numCache>
                <c:formatCode>0.000</c:formatCode>
                <c:ptCount val="4"/>
                <c:pt idx="0">
                  <c:v>1.036</c:v>
                </c:pt>
                <c:pt idx="1">
                  <c:v>1.077</c:v>
                </c:pt>
                <c:pt idx="2">
                  <c:v>1.2150000000000001</c:v>
                </c:pt>
                <c:pt idx="3">
                  <c:v>1.458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7B-4B40-BAF7-4B06F630D214}"/>
            </c:ext>
          </c:extLst>
        </c:ser>
        <c:ser>
          <c:idx val="2"/>
          <c:order val="2"/>
          <c:tx>
            <c:strRef>
              <c:f>Predictions!$A$13</c:f>
              <c:strCache>
                <c:ptCount val="1"/>
                <c:pt idx="0">
                  <c:v>5b Latent Basis Model + T4int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Predictions!$B$9:$E$9</c:f>
              <c:strCache>
                <c:ptCount val="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</c:strCache>
            </c:strRef>
          </c:cat>
          <c:val>
            <c:numRef>
              <c:f>Predictions!$B$13:$E$13</c:f>
              <c:numCache>
                <c:formatCode>0.000</c:formatCode>
                <c:ptCount val="4"/>
                <c:pt idx="0">
                  <c:v>1.034</c:v>
                </c:pt>
                <c:pt idx="1">
                  <c:v>1.08</c:v>
                </c:pt>
                <c:pt idx="2">
                  <c:v>1.2549999999999999</c:v>
                </c:pt>
                <c:pt idx="3">
                  <c:v>1.4179999999999999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7B-4B40-BAF7-4B06F630D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1957168"/>
        <c:axId val="1141981712"/>
      </c:lineChart>
      <c:catAx>
        <c:axId val="114195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1981712"/>
        <c:crossesAt val="-10"/>
        <c:auto val="1"/>
        <c:lblAlgn val="ctr"/>
        <c:lblOffset val="100"/>
        <c:noMultiLvlLbl val="0"/>
      </c:catAx>
      <c:valAx>
        <c:axId val="1141981712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Factor Variances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344418562263050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1957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8200349956255455E-2"/>
          <c:y val="2.7777777777777776E-2"/>
          <c:w val="0.88082130358705157"/>
          <c:h val="0.231530694079906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407670</xdr:colOff>
      <xdr:row>1</xdr:row>
      <xdr:rowOff>83820</xdr:rowOff>
    </xdr:from>
    <xdr:to>
      <xdr:col>13</xdr:col>
      <xdr:colOff>102870</xdr:colOff>
      <xdr:row>16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EFDFC7-64C5-E971-6716-84A9C1C6DF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426720</xdr:colOff>
      <xdr:row>17</xdr:row>
      <xdr:rowOff>121920</xdr:rowOff>
    </xdr:from>
    <xdr:to>
      <xdr:col>13</xdr:col>
      <xdr:colOff>121920</xdr:colOff>
      <xdr:row>32</xdr:row>
      <xdr:rowOff>121920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20902E-47C7-444F-A017-1D7421EEAA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0DF99-0166-4527-9F26-FA633D1F256D}">
  <dimension ref="A1:K11"/>
  <sheetViews>
    <sheetView tabSelected="1" workbookViewId="0">
      <selection sqref="A1:K11"/>
    </sheetView>
  </sheetViews>
  <sheetFormatPr defaultColWidth="9" defaultRowHeight="13.8" x14ac:dyDescent="0.3"/>
  <cols>
    <col min="1" max="1" width="33.33203125" style="37" bestFit="1" customWidth="1"/>
    <col min="2" max="2" width="6.109375" style="38" bestFit="1" customWidth="1"/>
    <col min="3" max="3" width="9.44140625" style="39" bestFit="1" customWidth="1"/>
    <col min="4" max="4" width="10.88671875" style="39" customWidth="1"/>
    <col min="5" max="5" width="9.44140625" style="38" bestFit="1" customWidth="1"/>
    <col min="6" max="6" width="9.44140625" style="40" bestFit="1" customWidth="1"/>
    <col min="7" max="7" width="7.44140625" style="39" bestFit="1" customWidth="1"/>
    <col min="8" max="8" width="8.6640625" style="39" customWidth="1"/>
    <col min="9" max="9" width="8.44140625" style="39" customWidth="1"/>
    <col min="10" max="10" width="9" style="39" customWidth="1"/>
    <col min="11" max="11" width="6.6640625" style="39" bestFit="1" customWidth="1"/>
    <col min="12" max="16384" width="9" style="27"/>
  </cols>
  <sheetData>
    <row r="1" spans="1:11" ht="21.15" customHeight="1" x14ac:dyDescent="0.3">
      <c r="A1" s="41" t="s">
        <v>54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41.4" x14ac:dyDescent="0.3">
      <c r="A2" s="28" t="s">
        <v>37</v>
      </c>
      <c r="B2" s="29" t="s">
        <v>6</v>
      </c>
      <c r="C2" s="30" t="s">
        <v>38</v>
      </c>
      <c r="D2" s="31" t="s">
        <v>39</v>
      </c>
      <c r="E2" s="29" t="s">
        <v>40</v>
      </c>
      <c r="F2" s="32" t="s">
        <v>41</v>
      </c>
      <c r="G2" s="30" t="s">
        <v>42</v>
      </c>
      <c r="H2" s="30" t="s">
        <v>43</v>
      </c>
      <c r="I2" s="30" t="s">
        <v>44</v>
      </c>
      <c r="J2" s="30" t="s">
        <v>45</v>
      </c>
      <c r="K2" s="30" t="s">
        <v>46</v>
      </c>
    </row>
    <row r="3" spans="1:11" x14ac:dyDescent="0.3">
      <c r="A3" s="33"/>
      <c r="B3" s="34"/>
      <c r="C3" s="35"/>
      <c r="D3" s="35"/>
      <c r="E3" s="34"/>
      <c r="F3" s="36"/>
      <c r="G3" s="35"/>
      <c r="H3" s="35"/>
      <c r="I3" s="35"/>
      <c r="J3" s="35"/>
      <c r="K3" s="35"/>
    </row>
    <row r="4" spans="1:11" x14ac:dyDescent="0.3">
      <c r="A4" s="37" t="s">
        <v>12</v>
      </c>
      <c r="B4" s="38">
        <v>60</v>
      </c>
      <c r="C4" s="39">
        <v>27.704000000000001</v>
      </c>
      <c r="D4" s="40">
        <v>1.0039</v>
      </c>
      <c r="E4" s="38">
        <v>30</v>
      </c>
      <c r="F4" s="40">
        <v>0.58609999999999995</v>
      </c>
      <c r="G4" s="39">
        <v>1</v>
      </c>
      <c r="H4" s="39">
        <v>0</v>
      </c>
      <c r="I4" s="39">
        <v>0</v>
      </c>
      <c r="J4" s="39">
        <v>2.7E-2</v>
      </c>
      <c r="K4" s="39">
        <v>1</v>
      </c>
    </row>
    <row r="5" spans="1:11" x14ac:dyDescent="0.3">
      <c r="A5" s="37" t="s">
        <v>48</v>
      </c>
      <c r="B5" s="38">
        <v>54</v>
      </c>
      <c r="C5" s="39">
        <v>41.112000000000002</v>
      </c>
      <c r="D5" s="40">
        <v>0.96960000000000002</v>
      </c>
      <c r="E5" s="38">
        <v>36</v>
      </c>
      <c r="F5" s="40">
        <v>0.25659999999999999</v>
      </c>
      <c r="G5" s="39">
        <v>0.999</v>
      </c>
      <c r="H5" s="39">
        <v>1.4999999999999999E-2</v>
      </c>
      <c r="I5" s="39">
        <v>0</v>
      </c>
      <c r="J5" s="39">
        <v>3.3000000000000002E-2</v>
      </c>
      <c r="K5" s="39">
        <v>1</v>
      </c>
    </row>
    <row r="6" spans="1:11" x14ac:dyDescent="0.3">
      <c r="A6" s="37" t="s">
        <v>47</v>
      </c>
      <c r="B6" s="38">
        <v>55</v>
      </c>
      <c r="C6" s="39">
        <v>31.925000000000001</v>
      </c>
      <c r="D6" s="40">
        <v>0.97289999999999999</v>
      </c>
      <c r="E6" s="38">
        <v>35</v>
      </c>
      <c r="F6" s="40">
        <v>0.61729999999999996</v>
      </c>
      <c r="G6" s="39">
        <v>1</v>
      </c>
      <c r="H6" s="39">
        <v>0</v>
      </c>
      <c r="I6" s="39">
        <v>0</v>
      </c>
      <c r="J6" s="39">
        <v>2.5000000000000001E-2</v>
      </c>
      <c r="K6" s="39">
        <v>1</v>
      </c>
    </row>
    <row r="7" spans="1:11" x14ac:dyDescent="0.3">
      <c r="A7" s="37" t="s">
        <v>49</v>
      </c>
      <c r="B7" s="38">
        <v>49</v>
      </c>
      <c r="C7" s="39">
        <v>38.075000000000003</v>
      </c>
      <c r="D7" s="40">
        <v>0.97389999999999999</v>
      </c>
      <c r="E7" s="38">
        <v>41</v>
      </c>
      <c r="F7" s="40">
        <v>0.60140000000000005</v>
      </c>
      <c r="G7" s="39">
        <v>1</v>
      </c>
      <c r="H7" s="39">
        <v>0</v>
      </c>
      <c r="I7" s="39">
        <v>0</v>
      </c>
      <c r="J7" s="39">
        <v>2.4E-2</v>
      </c>
      <c r="K7" s="39">
        <v>1</v>
      </c>
    </row>
    <row r="8" spans="1:11" x14ac:dyDescent="0.3">
      <c r="A8" s="37" t="s">
        <v>50</v>
      </c>
      <c r="B8" s="38">
        <v>40</v>
      </c>
      <c r="C8" s="39">
        <v>74.477000000000004</v>
      </c>
      <c r="D8" s="40">
        <v>0.9647</v>
      </c>
      <c r="E8" s="38">
        <v>50</v>
      </c>
      <c r="F8" s="40">
        <v>1.4E-2</v>
      </c>
      <c r="G8" s="39">
        <v>0.99299999999999999</v>
      </c>
      <c r="H8" s="39">
        <v>2.7E-2</v>
      </c>
      <c r="I8" s="39">
        <v>1.2999999999999999E-2</v>
      </c>
      <c r="J8" s="39">
        <v>0.04</v>
      </c>
      <c r="K8" s="39">
        <v>0.999</v>
      </c>
    </row>
    <row r="9" spans="1:11" x14ac:dyDescent="0.3">
      <c r="A9" s="37" t="s">
        <v>51</v>
      </c>
      <c r="B9" s="38">
        <v>42</v>
      </c>
      <c r="C9" s="39">
        <v>47.524999999999999</v>
      </c>
      <c r="D9" s="40">
        <v>0.96719999999999995</v>
      </c>
      <c r="E9" s="38">
        <v>48</v>
      </c>
      <c r="F9" s="40">
        <v>0.49220000000000003</v>
      </c>
      <c r="G9" s="39">
        <v>1</v>
      </c>
      <c r="H9" s="39">
        <v>0</v>
      </c>
      <c r="I9" s="39">
        <v>0</v>
      </c>
      <c r="J9" s="39">
        <v>2.5000000000000001E-2</v>
      </c>
      <c r="K9" s="39">
        <v>1</v>
      </c>
    </row>
    <row r="10" spans="1:11" x14ac:dyDescent="0.3">
      <c r="A10" s="37" t="s">
        <v>52</v>
      </c>
      <c r="B10" s="38">
        <v>36</v>
      </c>
      <c r="C10" s="39">
        <v>61.457999999999998</v>
      </c>
      <c r="D10" s="40">
        <v>0.97150000000000003</v>
      </c>
      <c r="E10" s="38">
        <v>54</v>
      </c>
      <c r="F10" s="40">
        <v>0.22650000000000001</v>
      </c>
      <c r="G10" s="39">
        <v>0.998</v>
      </c>
      <c r="H10" s="39">
        <v>1.4999999999999999E-2</v>
      </c>
      <c r="I10" s="39">
        <v>0</v>
      </c>
      <c r="J10" s="39">
        <v>0.03</v>
      </c>
      <c r="K10" s="39">
        <v>1</v>
      </c>
    </row>
    <row r="11" spans="1:11" x14ac:dyDescent="0.3">
      <c r="A11" s="37" t="s">
        <v>53</v>
      </c>
      <c r="B11" s="38">
        <v>37</v>
      </c>
      <c r="C11" s="39">
        <v>51.749000000000002</v>
      </c>
      <c r="D11" s="40">
        <v>0.9748</v>
      </c>
      <c r="E11" s="38">
        <v>53</v>
      </c>
      <c r="F11" s="40">
        <v>0.52300000000000002</v>
      </c>
      <c r="G11" s="39">
        <v>1</v>
      </c>
      <c r="H11" s="39">
        <v>0</v>
      </c>
      <c r="I11" s="39">
        <v>0</v>
      </c>
      <c r="J11" s="39">
        <v>2.4E-2</v>
      </c>
      <c r="K11" s="39">
        <v>1</v>
      </c>
    </row>
  </sheetData>
  <mergeCells count="1">
    <mergeCell ref="A1:K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2E232-147B-4C06-B787-3BBC371CEA5B}">
  <dimension ref="A1:K32"/>
  <sheetViews>
    <sheetView zoomScale="115" zoomScaleNormal="115" workbookViewId="0">
      <selection activeCell="A30" sqref="A30"/>
    </sheetView>
  </sheetViews>
  <sheetFormatPr defaultRowHeight="14.4" x14ac:dyDescent="0.3"/>
  <cols>
    <col min="1" max="1" width="36.5546875" customWidth="1"/>
    <col min="2" max="2" width="12.21875" style="8" customWidth="1"/>
    <col min="3" max="3" width="10" style="10" customWidth="1"/>
    <col min="4" max="4" width="7.77734375" customWidth="1"/>
    <col min="5" max="5" width="9.109375" style="8" customWidth="1"/>
    <col min="6" max="6" width="10.88671875" style="10" customWidth="1"/>
    <col min="7" max="7" width="10.44140625" style="11" customWidth="1"/>
    <col min="8" max="8" width="9" customWidth="1"/>
    <col min="9" max="9" width="9.33203125" customWidth="1"/>
  </cols>
  <sheetData>
    <row r="1" spans="1:11" ht="26.1" customHeight="1" x14ac:dyDescent="0.3">
      <c r="A1" s="22" t="s">
        <v>0</v>
      </c>
      <c r="B1" s="22"/>
      <c r="C1" s="22"/>
      <c r="D1" s="22"/>
      <c r="E1" s="23" t="s">
        <v>1</v>
      </c>
      <c r="F1" s="23"/>
      <c r="G1" s="23"/>
      <c r="H1" s="23"/>
      <c r="I1" s="23"/>
    </row>
    <row r="2" spans="1:11" ht="21.75" customHeight="1" x14ac:dyDescent="0.3">
      <c r="A2" s="24" t="s">
        <v>2</v>
      </c>
      <c r="B2" s="26" t="s">
        <v>3</v>
      </c>
      <c r="C2" s="26"/>
      <c r="D2" s="26"/>
      <c r="E2" s="26"/>
      <c r="F2" s="26"/>
      <c r="G2" s="26"/>
      <c r="H2" s="26"/>
      <c r="I2" s="26"/>
    </row>
    <row r="3" spans="1:11" ht="43.2" x14ac:dyDescent="0.3">
      <c r="A3" s="25"/>
      <c r="B3" s="1" t="s">
        <v>4</v>
      </c>
      <c r="C3" s="2" t="s">
        <v>5</v>
      </c>
      <c r="D3" s="3" t="s">
        <v>6</v>
      </c>
      <c r="E3" s="1" t="s">
        <v>7</v>
      </c>
      <c r="F3" s="2" t="s">
        <v>8</v>
      </c>
      <c r="G3" s="4" t="s">
        <v>9</v>
      </c>
      <c r="H3" s="3" t="s">
        <v>10</v>
      </c>
      <c r="I3" s="2" t="s">
        <v>11</v>
      </c>
    </row>
    <row r="4" spans="1:11" ht="15.75" customHeight="1" x14ac:dyDescent="0.3">
      <c r="A4" s="5"/>
      <c r="B4" s="6"/>
      <c r="C4" s="7"/>
      <c r="D4" s="5"/>
      <c r="F4" s="7"/>
      <c r="G4" s="9"/>
      <c r="H4" s="5"/>
      <c r="I4" s="7"/>
    </row>
    <row r="5" spans="1:11" x14ac:dyDescent="0.3">
      <c r="A5" t="s">
        <v>13</v>
      </c>
      <c r="B5" s="8">
        <v>-13141.700999999999</v>
      </c>
      <c r="C5" s="10">
        <v>1.1194</v>
      </c>
      <c r="D5">
        <v>54</v>
      </c>
      <c r="F5" s="11"/>
      <c r="I5" s="10"/>
    </row>
    <row r="6" spans="1:11" x14ac:dyDescent="0.3">
      <c r="A6" t="s">
        <v>12</v>
      </c>
      <c r="B6" s="8">
        <v>-13135.677</v>
      </c>
      <c r="C6" s="10">
        <v>1.0872999999999999</v>
      </c>
      <c r="D6">
        <v>60</v>
      </c>
      <c r="F6" s="11"/>
      <c r="I6" s="10"/>
    </row>
    <row r="7" spans="1:11" x14ac:dyDescent="0.3">
      <c r="A7" s="12" t="s">
        <v>17</v>
      </c>
      <c r="E7" s="8">
        <f>-2*(B5-B6)</f>
        <v>12.047999999998865</v>
      </c>
      <c r="F7" s="10">
        <f>((D5*C5) - (D6*C6)) / (D5-D6)</f>
        <v>0.79840000000000089</v>
      </c>
      <c r="G7" s="11">
        <f>E7/F7</f>
        <v>15.090180360720005</v>
      </c>
      <c r="H7">
        <f>ABS(D6-D5)</f>
        <v>6</v>
      </c>
      <c r="I7" s="10">
        <f>CHIDIST(G7,H7)</f>
        <v>1.9566792600049818E-2</v>
      </c>
      <c r="K7" s="13"/>
    </row>
    <row r="8" spans="1:11" x14ac:dyDescent="0.3">
      <c r="F8" s="11"/>
    </row>
    <row r="9" spans="1:11" x14ac:dyDescent="0.3">
      <c r="A9" t="s">
        <v>14</v>
      </c>
      <c r="B9" s="8">
        <v>-13137.300999999999</v>
      </c>
      <c r="C9" s="10">
        <v>1.1146</v>
      </c>
      <c r="D9">
        <v>55</v>
      </c>
      <c r="F9" s="11"/>
      <c r="I9" s="10"/>
    </row>
    <row r="10" spans="1:11" x14ac:dyDescent="0.3">
      <c r="A10" t="s">
        <v>12</v>
      </c>
      <c r="B10" s="8">
        <v>-13135.677</v>
      </c>
      <c r="C10" s="10">
        <v>1.0872999999999999</v>
      </c>
      <c r="D10">
        <v>60</v>
      </c>
      <c r="F10" s="11"/>
      <c r="I10" s="10"/>
    </row>
    <row r="11" spans="1:11" x14ac:dyDescent="0.3">
      <c r="A11" s="12" t="s">
        <v>18</v>
      </c>
      <c r="E11" s="8">
        <f>-2*(B9-B10)</f>
        <v>3.2479999999995925</v>
      </c>
      <c r="F11" s="10">
        <f>((D9*C9) - (D10*C10)) / (D9-D10)</f>
        <v>0.78699999999999903</v>
      </c>
      <c r="G11" s="11">
        <f>E11/F11</f>
        <v>4.1270648030490422</v>
      </c>
      <c r="H11">
        <f>ABS(D10-D9)</f>
        <v>5</v>
      </c>
      <c r="I11" s="10">
        <f>CHIDIST(G11,H11)</f>
        <v>0.53127068783123521</v>
      </c>
      <c r="K11" s="13"/>
    </row>
    <row r="12" spans="1:11" x14ac:dyDescent="0.3">
      <c r="F12" s="11"/>
    </row>
    <row r="13" spans="1:11" x14ac:dyDescent="0.3">
      <c r="A13" t="s">
        <v>15</v>
      </c>
      <c r="B13" s="8">
        <v>-13140.311</v>
      </c>
      <c r="C13" s="10">
        <v>1.1311</v>
      </c>
      <c r="D13">
        <v>49</v>
      </c>
      <c r="F13" s="11"/>
      <c r="I13" s="10"/>
    </row>
    <row r="14" spans="1:11" x14ac:dyDescent="0.3">
      <c r="A14" t="s">
        <v>14</v>
      </c>
      <c r="B14" s="8">
        <v>-13137.300999999999</v>
      </c>
      <c r="C14" s="10">
        <v>1.1146</v>
      </c>
      <c r="D14">
        <v>55</v>
      </c>
      <c r="F14" s="11"/>
      <c r="I14" s="10"/>
    </row>
    <row r="15" spans="1:11" x14ac:dyDescent="0.3">
      <c r="A15" s="12" t="s">
        <v>19</v>
      </c>
      <c r="E15" s="8">
        <f>-2*(B13-B14)</f>
        <v>6.0200000000004366</v>
      </c>
      <c r="F15" s="10">
        <f>((D13*C13) - (D14*C14)) / (D13-D14)</f>
        <v>0.97985000000000022</v>
      </c>
      <c r="G15" s="11">
        <f>E15/F15</f>
        <v>6.14379752002902</v>
      </c>
      <c r="H15">
        <f>ABS(D14-D13)</f>
        <v>6</v>
      </c>
      <c r="I15" s="10">
        <f>CHIDIST(G15,H15)</f>
        <v>0.40727624119254252</v>
      </c>
    </row>
    <row r="16" spans="1:11" x14ac:dyDescent="0.3">
      <c r="F16" s="11"/>
      <c r="I16" s="10"/>
    </row>
    <row r="17" spans="1:9" x14ac:dyDescent="0.3">
      <c r="A17" t="s">
        <v>16</v>
      </c>
      <c r="B17" s="8">
        <v>-13157.694</v>
      </c>
      <c r="C17" s="10">
        <v>1.1779999999999999</v>
      </c>
      <c r="D17">
        <v>40</v>
      </c>
      <c r="F17" s="11"/>
    </row>
    <row r="18" spans="1:9" x14ac:dyDescent="0.3">
      <c r="A18" t="s">
        <v>15</v>
      </c>
      <c r="B18" s="8">
        <v>-13140.311</v>
      </c>
      <c r="C18" s="10">
        <v>1.1311</v>
      </c>
      <c r="D18">
        <v>49</v>
      </c>
      <c r="F18" s="11"/>
    </row>
    <row r="19" spans="1:9" x14ac:dyDescent="0.3">
      <c r="A19" s="12" t="s">
        <v>20</v>
      </c>
      <c r="E19" s="8">
        <f>-2*(B17-B18)</f>
        <v>34.765999999999622</v>
      </c>
      <c r="F19" s="10">
        <f>((D17*C17) - (D18*C18)) / (D17-D18)</f>
        <v>0.92265555555555623</v>
      </c>
      <c r="G19" s="11">
        <f>E19/F19</f>
        <v>37.680367056442918</v>
      </c>
      <c r="H19">
        <f>ABS(D18-D17)</f>
        <v>9</v>
      </c>
      <c r="I19" s="10">
        <f>CHIDIST(G19,H19)</f>
        <v>1.9889570957914589E-5</v>
      </c>
    </row>
    <row r="20" spans="1:9" x14ac:dyDescent="0.3">
      <c r="A20" s="15"/>
      <c r="F20" s="11"/>
    </row>
    <row r="21" spans="1:9" x14ac:dyDescent="0.3">
      <c r="A21" t="s">
        <v>36</v>
      </c>
      <c r="B21" s="8">
        <v>-13144.753000000001</v>
      </c>
      <c r="C21" s="10">
        <v>1.165</v>
      </c>
      <c r="D21">
        <v>42</v>
      </c>
      <c r="F21" s="11"/>
    </row>
    <row r="22" spans="1:9" x14ac:dyDescent="0.3">
      <c r="A22" t="s">
        <v>15</v>
      </c>
      <c r="B22" s="8">
        <v>-13140.311</v>
      </c>
      <c r="C22" s="10">
        <v>1.1311</v>
      </c>
      <c r="D22">
        <v>49</v>
      </c>
      <c r="F22" s="11"/>
    </row>
    <row r="23" spans="1:9" x14ac:dyDescent="0.3">
      <c r="A23" s="12" t="s">
        <v>21</v>
      </c>
      <c r="E23" s="8">
        <f>-2*(B21-B22)</f>
        <v>8.8840000000018335</v>
      </c>
      <c r="F23" s="10">
        <f>((D21*C21) - (D22*C22)) / (D21-D22)</f>
        <v>0.92770000000000052</v>
      </c>
      <c r="G23" s="11">
        <f>E23/F23</f>
        <v>9.5763716718786558</v>
      </c>
      <c r="H23">
        <f>ABS(D22-D21)</f>
        <v>7</v>
      </c>
      <c r="I23" s="10">
        <f>CHIDIST(G23,H23)</f>
        <v>0.21387758616583763</v>
      </c>
    </row>
    <row r="24" spans="1:9" x14ac:dyDescent="0.3">
      <c r="A24" s="12"/>
      <c r="F24" s="11"/>
      <c r="I24" s="10"/>
    </row>
    <row r="25" spans="1:9" x14ac:dyDescent="0.3">
      <c r="A25" t="s">
        <v>22</v>
      </c>
      <c r="B25" s="8">
        <v>-13151.623</v>
      </c>
      <c r="C25" s="10">
        <v>1.1915</v>
      </c>
      <c r="D25">
        <v>36</v>
      </c>
      <c r="F25" s="11"/>
    </row>
    <row r="26" spans="1:9" x14ac:dyDescent="0.3">
      <c r="A26" t="s">
        <v>36</v>
      </c>
      <c r="B26" s="8">
        <v>-13144.753000000001</v>
      </c>
      <c r="C26" s="10">
        <v>1.165</v>
      </c>
      <c r="D26">
        <v>42</v>
      </c>
      <c r="F26" s="11"/>
    </row>
    <row r="27" spans="1:9" x14ac:dyDescent="0.3">
      <c r="A27" s="12" t="s">
        <v>21</v>
      </c>
      <c r="E27" s="8">
        <f>-2*(B25-B26)</f>
        <v>13.739999999997963</v>
      </c>
      <c r="F27" s="10">
        <f>((D25*C25) - (D26*C26)) / (D25-D26)</f>
        <v>1.0060000000000002</v>
      </c>
      <c r="G27" s="11">
        <f>E27/F27</f>
        <v>13.658051689858807</v>
      </c>
      <c r="H27">
        <f>ABS(D26-D25)</f>
        <v>6</v>
      </c>
      <c r="I27" s="10">
        <f>CHIDIST(G27,H27)</f>
        <v>3.3698107502576763E-2</v>
      </c>
    </row>
    <row r="28" spans="1:9" x14ac:dyDescent="0.3">
      <c r="A28" s="12"/>
      <c r="F28" s="11"/>
      <c r="I28" s="10"/>
    </row>
    <row r="29" spans="1:9" x14ac:dyDescent="0.3">
      <c r="A29" t="s">
        <v>23</v>
      </c>
      <c r="B29" s="8">
        <v>-13146.993</v>
      </c>
      <c r="C29" s="10">
        <v>1.1808000000000001</v>
      </c>
      <c r="D29">
        <v>37</v>
      </c>
      <c r="F29" s="11"/>
    </row>
    <row r="30" spans="1:9" x14ac:dyDescent="0.3">
      <c r="A30" t="s">
        <v>36</v>
      </c>
      <c r="B30" s="8">
        <v>-13144.753000000001</v>
      </c>
      <c r="C30" s="10">
        <v>1.165</v>
      </c>
      <c r="D30">
        <v>42</v>
      </c>
      <c r="F30" s="11"/>
    </row>
    <row r="31" spans="1:9" x14ac:dyDescent="0.3">
      <c r="A31" s="12" t="s">
        <v>21</v>
      </c>
      <c r="E31" s="8">
        <f>-2*(B29-B30)</f>
        <v>4.4799999999995634</v>
      </c>
      <c r="F31" s="10">
        <f>((D29*C29) - (D30*C30)) / (D29-D30)</f>
        <v>1.0480799999999988</v>
      </c>
      <c r="G31" s="11">
        <f>E31/F31</f>
        <v>4.2744828639031072</v>
      </c>
      <c r="H31">
        <f>ABS(D30-D29)</f>
        <v>5</v>
      </c>
      <c r="I31" s="10">
        <f>CHIDIST(G31,H31)</f>
        <v>0.51061110214523597</v>
      </c>
    </row>
    <row r="32" spans="1:9" x14ac:dyDescent="0.3">
      <c r="A32" s="12"/>
      <c r="F32" s="11"/>
      <c r="I32" s="10"/>
    </row>
  </sheetData>
  <mergeCells count="4">
    <mergeCell ref="A1:D1"/>
    <mergeCell ref="E1:I1"/>
    <mergeCell ref="A2:A3"/>
    <mergeCell ref="B2:I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B02C2-53A0-42EA-A6F1-2C4E0D0239A3}">
  <dimension ref="A1:E45"/>
  <sheetViews>
    <sheetView workbookViewId="0">
      <selection activeCell="F47" sqref="F47"/>
    </sheetView>
  </sheetViews>
  <sheetFormatPr defaultRowHeight="14.4" x14ac:dyDescent="0.3"/>
  <cols>
    <col min="1" max="1" width="25.88671875" customWidth="1"/>
  </cols>
  <sheetData>
    <row r="1" spans="1:5" x14ac:dyDescent="0.3">
      <c r="A1" s="14" t="s">
        <v>24</v>
      </c>
      <c r="B1" s="5" t="s">
        <v>27</v>
      </c>
      <c r="C1" s="5" t="s">
        <v>28</v>
      </c>
      <c r="D1" s="5" t="s">
        <v>29</v>
      </c>
      <c r="E1" s="5" t="s">
        <v>30</v>
      </c>
    </row>
    <row r="2" spans="1:5" x14ac:dyDescent="0.3">
      <c r="A2" s="17" t="s">
        <v>26</v>
      </c>
      <c r="B2" s="18">
        <v>0</v>
      </c>
      <c r="C2" s="18">
        <v>-0.11</v>
      </c>
      <c r="D2" s="18">
        <v>-0.25600000000000001</v>
      </c>
      <c r="E2" s="18">
        <v>-0.48399999999999999</v>
      </c>
    </row>
    <row r="3" spans="1:5" x14ac:dyDescent="0.3">
      <c r="A3" t="s">
        <v>25</v>
      </c>
      <c r="B3" s="11">
        <v>0</v>
      </c>
      <c r="C3" s="11">
        <v>-0.126</v>
      </c>
      <c r="D3" s="11">
        <v>-0.29299999999999998</v>
      </c>
      <c r="E3" s="11">
        <v>-0.46600000000000003</v>
      </c>
    </row>
    <row r="4" spans="1:5" x14ac:dyDescent="0.3">
      <c r="A4" t="s">
        <v>33</v>
      </c>
      <c r="B4" s="20">
        <f>B3-B2</f>
        <v>0</v>
      </c>
      <c r="C4" s="20">
        <f t="shared" ref="C4:E4" si="0">C3-C2</f>
        <v>-1.6E-2</v>
      </c>
      <c r="D4" s="20">
        <f t="shared" si="0"/>
        <v>-3.6999999999999977E-2</v>
      </c>
      <c r="E4" s="20">
        <f t="shared" si="0"/>
        <v>1.799999999999996E-2</v>
      </c>
    </row>
    <row r="5" spans="1:5" x14ac:dyDescent="0.3">
      <c r="A5" t="s">
        <v>34</v>
      </c>
      <c r="B5" s="11">
        <v>0</v>
      </c>
      <c r="C5" s="11">
        <v>-0.112</v>
      </c>
      <c r="D5" s="11">
        <v>-0.25600000000000001</v>
      </c>
      <c r="E5" s="11">
        <v>-0.48599999999999999</v>
      </c>
    </row>
    <row r="6" spans="1:5" x14ac:dyDescent="0.3">
      <c r="A6" t="s">
        <v>35</v>
      </c>
      <c r="B6" s="20">
        <f>B5-B2</f>
        <v>0</v>
      </c>
      <c r="C6" s="20">
        <f t="shared" ref="C6:E6" si="1">C5-C2</f>
        <v>-2.0000000000000018E-3</v>
      </c>
      <c r="D6" s="20">
        <f t="shared" si="1"/>
        <v>0</v>
      </c>
      <c r="E6" s="20">
        <f t="shared" si="1"/>
        <v>-2.0000000000000018E-3</v>
      </c>
    </row>
    <row r="7" spans="1:5" x14ac:dyDescent="0.3">
      <c r="B7" s="11"/>
      <c r="C7" s="11"/>
      <c r="D7" s="11"/>
      <c r="E7" s="11"/>
    </row>
    <row r="9" spans="1:5" x14ac:dyDescent="0.3">
      <c r="A9" s="14" t="s">
        <v>31</v>
      </c>
      <c r="B9" s="5" t="s">
        <v>27</v>
      </c>
      <c r="C9" s="5" t="s">
        <v>28</v>
      </c>
      <c r="D9" s="5" t="s">
        <v>29</v>
      </c>
      <c r="E9" s="5" t="s">
        <v>30</v>
      </c>
    </row>
    <row r="10" spans="1:5" x14ac:dyDescent="0.3">
      <c r="A10" s="17" t="s">
        <v>26</v>
      </c>
      <c r="B10" s="18">
        <v>1</v>
      </c>
      <c r="C10" s="18">
        <v>1.1259999999999999</v>
      </c>
      <c r="D10" s="18">
        <v>1.2310000000000001</v>
      </c>
      <c r="E10" s="18">
        <v>1.415</v>
      </c>
    </row>
    <row r="11" spans="1:5" x14ac:dyDescent="0.3">
      <c r="A11" t="s">
        <v>25</v>
      </c>
      <c r="B11" s="11">
        <v>1.036</v>
      </c>
      <c r="C11" s="11">
        <v>1.077</v>
      </c>
      <c r="D11" s="11">
        <v>1.2150000000000001</v>
      </c>
      <c r="E11" s="11">
        <v>1.458</v>
      </c>
    </row>
    <row r="12" spans="1:5" x14ac:dyDescent="0.3">
      <c r="A12" t="s">
        <v>33</v>
      </c>
      <c r="B12" s="20">
        <f>B11-B10</f>
        <v>3.6000000000000032E-2</v>
      </c>
      <c r="C12" s="20">
        <f t="shared" ref="C12" si="2">C11-C10</f>
        <v>-4.8999999999999932E-2</v>
      </c>
      <c r="D12" s="20">
        <f t="shared" ref="D12" si="3">D11-D10</f>
        <v>-1.6000000000000014E-2</v>
      </c>
      <c r="E12" s="20">
        <f t="shared" ref="E12" si="4">E11-E10</f>
        <v>4.2999999999999927E-2</v>
      </c>
    </row>
    <row r="13" spans="1:5" x14ac:dyDescent="0.3">
      <c r="A13" t="s">
        <v>34</v>
      </c>
      <c r="B13" s="11">
        <v>1.034</v>
      </c>
      <c r="C13" s="11">
        <v>1.08</v>
      </c>
      <c r="D13" s="11">
        <v>1.2549999999999999</v>
      </c>
      <c r="E13" s="11">
        <v>1.4179999999999999</v>
      </c>
    </row>
    <row r="14" spans="1:5" x14ac:dyDescent="0.3">
      <c r="A14" t="s">
        <v>35</v>
      </c>
      <c r="B14" s="20">
        <f>B13-B10</f>
        <v>3.400000000000003E-2</v>
      </c>
      <c r="C14" s="20">
        <f t="shared" ref="C14" si="5">C13-C10</f>
        <v>-4.5999999999999819E-2</v>
      </c>
      <c r="D14" s="20">
        <f t="shared" ref="D14" si="6">D13-D10</f>
        <v>2.3999999999999799E-2</v>
      </c>
      <c r="E14" s="20">
        <f t="shared" ref="E14" si="7">E13-E10</f>
        <v>2.9999999999998916E-3</v>
      </c>
    </row>
    <row r="16" spans="1:5" x14ac:dyDescent="0.3">
      <c r="A16" s="14" t="s">
        <v>32</v>
      </c>
    </row>
    <row r="17" spans="1:5" x14ac:dyDescent="0.3">
      <c r="A17" t="s">
        <v>26</v>
      </c>
      <c r="B17" s="5" t="s">
        <v>27</v>
      </c>
      <c r="C17" s="5" t="s">
        <v>28</v>
      </c>
      <c r="D17" s="5" t="s">
        <v>29</v>
      </c>
      <c r="E17" s="5" t="s">
        <v>30</v>
      </c>
    </row>
    <row r="18" spans="1:5" x14ac:dyDescent="0.3">
      <c r="A18" s="16" t="s">
        <v>27</v>
      </c>
      <c r="B18" s="11"/>
      <c r="C18" s="11"/>
      <c r="D18" s="11"/>
      <c r="E18" s="11"/>
    </row>
    <row r="19" spans="1:5" x14ac:dyDescent="0.3">
      <c r="A19" s="16" t="s">
        <v>28</v>
      </c>
      <c r="B19" s="11">
        <v>0.95099999999999996</v>
      </c>
      <c r="C19" s="11"/>
      <c r="D19" s="11"/>
      <c r="E19" s="11"/>
    </row>
    <row r="20" spans="1:5" x14ac:dyDescent="0.3">
      <c r="A20" s="16" t="s">
        <v>29</v>
      </c>
      <c r="B20">
        <v>0.871</v>
      </c>
      <c r="C20">
        <v>0.94199999999999995</v>
      </c>
    </row>
    <row r="21" spans="1:5" x14ac:dyDescent="0.3">
      <c r="A21" s="19" t="s">
        <v>30</v>
      </c>
      <c r="B21" s="17">
        <v>0.82599999999999996</v>
      </c>
      <c r="C21" s="17">
        <v>0.91100000000000003</v>
      </c>
      <c r="D21" s="17">
        <v>0.95699999999999996</v>
      </c>
      <c r="E21" s="17"/>
    </row>
    <row r="23" spans="1:5" x14ac:dyDescent="0.3">
      <c r="A23" s="14" t="s">
        <v>25</v>
      </c>
      <c r="B23" s="5" t="s">
        <v>27</v>
      </c>
      <c r="C23" s="5" t="s">
        <v>28</v>
      </c>
      <c r="D23" s="5" t="s">
        <v>29</v>
      </c>
      <c r="E23" s="5" t="s">
        <v>30</v>
      </c>
    </row>
    <row r="24" spans="1:5" x14ac:dyDescent="0.3">
      <c r="A24" s="16" t="s">
        <v>27</v>
      </c>
      <c r="B24" s="11"/>
      <c r="C24" s="11"/>
      <c r="D24" s="11"/>
      <c r="E24" s="11"/>
    </row>
    <row r="25" spans="1:5" x14ac:dyDescent="0.3">
      <c r="A25" s="16" t="s">
        <v>28</v>
      </c>
      <c r="B25" s="11">
        <v>0.94599999999999995</v>
      </c>
      <c r="C25" s="11"/>
      <c r="D25" s="11"/>
      <c r="E25" s="11"/>
    </row>
    <row r="26" spans="1:5" x14ac:dyDescent="0.3">
      <c r="A26" s="16" t="s">
        <v>29</v>
      </c>
      <c r="B26">
        <v>0.89800000000000002</v>
      </c>
      <c r="C26">
        <v>0.94199999999999995</v>
      </c>
    </row>
    <row r="27" spans="1:5" x14ac:dyDescent="0.3">
      <c r="A27" s="16" t="s">
        <v>30</v>
      </c>
      <c r="B27">
        <v>0.82699999999999996</v>
      </c>
      <c r="C27">
        <v>0.97799999999999998</v>
      </c>
      <c r="D27">
        <v>0.95199999999999996</v>
      </c>
    </row>
    <row r="29" spans="1:5" x14ac:dyDescent="0.3">
      <c r="A29" s="14" t="s">
        <v>33</v>
      </c>
      <c r="B29" s="5" t="s">
        <v>27</v>
      </c>
      <c r="C29" s="5" t="s">
        <v>28</v>
      </c>
      <c r="D29" s="5" t="s">
        <v>29</v>
      </c>
      <c r="E29" s="5" t="s">
        <v>30</v>
      </c>
    </row>
    <row r="30" spans="1:5" x14ac:dyDescent="0.3">
      <c r="A30" s="16" t="s">
        <v>27</v>
      </c>
      <c r="B30" s="20"/>
      <c r="C30" s="20"/>
      <c r="D30" s="20"/>
      <c r="E30" s="20"/>
    </row>
    <row r="31" spans="1:5" x14ac:dyDescent="0.3">
      <c r="A31" s="16" t="s">
        <v>28</v>
      </c>
      <c r="B31" s="20">
        <f>B25-B19</f>
        <v>-5.0000000000000044E-3</v>
      </c>
      <c r="C31" s="20"/>
      <c r="D31" s="20"/>
      <c r="E31" s="20"/>
    </row>
    <row r="32" spans="1:5" x14ac:dyDescent="0.3">
      <c r="A32" s="16" t="s">
        <v>29</v>
      </c>
      <c r="B32" s="20">
        <f>B26-B20</f>
        <v>2.7000000000000024E-2</v>
      </c>
      <c r="C32" s="20">
        <f>C26-C20</f>
        <v>0</v>
      </c>
      <c r="D32" s="21"/>
      <c r="E32" s="21"/>
    </row>
    <row r="33" spans="1:5" x14ac:dyDescent="0.3">
      <c r="A33" s="16" t="s">
        <v>30</v>
      </c>
      <c r="B33" s="20">
        <f>B27-B21</f>
        <v>1.0000000000000009E-3</v>
      </c>
      <c r="C33" s="20">
        <f>C27-C21</f>
        <v>6.6999999999999948E-2</v>
      </c>
      <c r="D33" s="20">
        <f>D27-D21</f>
        <v>-5.0000000000000044E-3</v>
      </c>
      <c r="E33" s="21"/>
    </row>
    <row r="35" spans="1:5" x14ac:dyDescent="0.3">
      <c r="A35" s="14" t="s">
        <v>34</v>
      </c>
      <c r="B35" s="5" t="s">
        <v>27</v>
      </c>
      <c r="C35" s="5" t="s">
        <v>28</v>
      </c>
      <c r="D35" s="5" t="s">
        <v>29</v>
      </c>
      <c r="E35" s="5" t="s">
        <v>30</v>
      </c>
    </row>
    <row r="36" spans="1:5" x14ac:dyDescent="0.3">
      <c r="A36" s="16" t="s">
        <v>27</v>
      </c>
      <c r="B36" s="11"/>
      <c r="C36" s="11"/>
      <c r="D36" s="11"/>
      <c r="E36" s="11"/>
    </row>
    <row r="37" spans="1:5" x14ac:dyDescent="0.3">
      <c r="A37" s="16" t="s">
        <v>28</v>
      </c>
      <c r="B37" s="11">
        <v>0.94399999999999995</v>
      </c>
      <c r="C37" s="11"/>
      <c r="D37" s="11"/>
      <c r="E37" s="11"/>
    </row>
    <row r="38" spans="1:5" x14ac:dyDescent="0.3">
      <c r="A38" s="16" t="s">
        <v>29</v>
      </c>
      <c r="B38" s="11">
        <v>0.879</v>
      </c>
      <c r="C38" s="11">
        <v>0.94</v>
      </c>
      <c r="D38" s="11"/>
      <c r="E38" s="11"/>
    </row>
    <row r="39" spans="1:5" x14ac:dyDescent="0.3">
      <c r="A39" s="16" t="s">
        <v>30</v>
      </c>
      <c r="B39" s="11">
        <v>0.82899999999999996</v>
      </c>
      <c r="C39" s="11">
        <v>0.91100000000000003</v>
      </c>
      <c r="D39" s="11">
        <v>0.96399999999999997</v>
      </c>
      <c r="E39" s="11"/>
    </row>
    <row r="41" spans="1:5" x14ac:dyDescent="0.3">
      <c r="A41" s="14" t="s">
        <v>35</v>
      </c>
      <c r="B41" s="5" t="s">
        <v>27</v>
      </c>
      <c r="C41" s="5" t="s">
        <v>28</v>
      </c>
      <c r="D41" s="5" t="s">
        <v>29</v>
      </c>
      <c r="E41" s="5" t="s">
        <v>30</v>
      </c>
    </row>
    <row r="42" spans="1:5" x14ac:dyDescent="0.3">
      <c r="A42" s="16" t="s">
        <v>27</v>
      </c>
      <c r="B42" s="20"/>
      <c r="C42" s="20"/>
      <c r="D42" s="20"/>
      <c r="E42" s="20"/>
    </row>
    <row r="43" spans="1:5" x14ac:dyDescent="0.3">
      <c r="A43" s="16" t="s">
        <v>28</v>
      </c>
      <c r="B43" s="20">
        <f>B37-B19</f>
        <v>-7.0000000000000062E-3</v>
      </c>
      <c r="C43" s="20"/>
      <c r="D43" s="20"/>
      <c r="E43" s="20"/>
    </row>
    <row r="44" spans="1:5" x14ac:dyDescent="0.3">
      <c r="A44" s="16" t="s">
        <v>29</v>
      </c>
      <c r="B44" s="20">
        <f>B38-B20</f>
        <v>8.0000000000000071E-3</v>
      </c>
      <c r="C44" s="20">
        <f>C38-C20</f>
        <v>-2.0000000000000018E-3</v>
      </c>
      <c r="D44" s="21"/>
      <c r="E44" s="21"/>
    </row>
    <row r="45" spans="1:5" x14ac:dyDescent="0.3">
      <c r="A45" s="16" t="s">
        <v>30</v>
      </c>
      <c r="B45" s="20">
        <f>B39-B21</f>
        <v>3.0000000000000027E-3</v>
      </c>
      <c r="C45" s="20">
        <f>C39-C21</f>
        <v>0</v>
      </c>
      <c r="D45" s="20">
        <f>D39-D21</f>
        <v>7.0000000000000062E-3</v>
      </c>
      <c r="E45" s="2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 Model Fit</vt:lpstr>
      <vt:lpstr>Rescaled LRTs</vt:lpstr>
      <vt:lpstr>Predictions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2023-02-19T14:27:23Z</dcterms:created>
  <dcterms:modified xsi:type="dcterms:W3CDTF">2023-02-20T17:16:06Z</dcterms:modified>
</cp:coreProperties>
</file>