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0\PSQF6270_Example2ab\"/>
    </mc:Choice>
  </mc:AlternateContent>
  <xr:revisionPtr revIDLastSave="0" documentId="13_ncr:1_{953FFBB3-2285-4F4D-85FE-28BA2D6AAF19}" xr6:coauthVersionLast="47" xr6:coauthVersionMax="47" xr10:uidLastSave="{00000000-0000-0000-0000-000000000000}"/>
  <bookViews>
    <workbookView xWindow="-22620" yWindow="-16320" windowWidth="29040" windowHeight="16440" tabRatio="704" xr2:uid="{00000000-000D-0000-FFFF-FFFF00000000}"/>
  </bookViews>
  <sheets>
    <sheet name="2a Figures" sheetId="7" r:id="rId1"/>
    <sheet name="2b Logits and Probs" sheetId="2" r:id="rId2"/>
    <sheet name="2b Prop Odds Figure" sheetId="6" r:id="rId3"/>
    <sheet name="2b Partial Prop Odds Figures" sheetId="9" r:id="rId4"/>
    <sheet name="2b Nominal Figures" sheetId="5" r:id="rId5"/>
  </sheets>
  <definedNames>
    <definedName name="OLE_LINK1" localSheetId="3">'2b Partial Prop Odds Figures'!$A$34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9" l="1"/>
  <c r="D32" i="9"/>
  <c r="E29" i="9"/>
  <c r="E28" i="9"/>
  <c r="E27" i="9"/>
  <c r="E26" i="9"/>
  <c r="E25" i="9"/>
  <c r="E24" i="9"/>
  <c r="E23" i="9"/>
  <c r="E22" i="9"/>
  <c r="E21" i="9"/>
  <c r="E20" i="9"/>
  <c r="E19" i="9"/>
  <c r="E18" i="9"/>
  <c r="E4" i="9"/>
  <c r="E5" i="9"/>
  <c r="E6" i="9"/>
  <c r="E7" i="9"/>
  <c r="E8" i="9"/>
  <c r="E9" i="9"/>
  <c r="E10" i="9"/>
  <c r="E11" i="9"/>
  <c r="E12" i="9"/>
  <c r="E13" i="9"/>
  <c r="E14" i="9"/>
  <c r="E3" i="9"/>
  <c r="O35" i="7"/>
  <c r="R35" i="7"/>
  <c r="R36" i="7"/>
  <c r="R37" i="7"/>
  <c r="R38" i="7"/>
  <c r="R39" i="7"/>
  <c r="R40" i="7"/>
  <c r="R41" i="7"/>
  <c r="R42" i="7"/>
  <c r="R43" i="7"/>
  <c r="R44" i="7"/>
  <c r="R45" i="7"/>
  <c r="R46" i="7"/>
  <c r="O36" i="7"/>
  <c r="O37" i="7"/>
  <c r="O38" i="7"/>
  <c r="O39" i="7"/>
  <c r="O40" i="7"/>
  <c r="O41" i="7"/>
  <c r="O42" i="7"/>
  <c r="O43" i="7"/>
  <c r="O44" i="7"/>
  <c r="O45" i="7"/>
  <c r="O46" i="7"/>
  <c r="N4" i="7"/>
  <c r="N5" i="7"/>
  <c r="N6" i="7"/>
  <c r="N7" i="7"/>
  <c r="N8" i="7"/>
  <c r="N9" i="7"/>
  <c r="N10" i="7"/>
  <c r="N11" i="7"/>
  <c r="N12" i="7"/>
  <c r="N13" i="7"/>
  <c r="N14" i="7"/>
  <c r="N3" i="7"/>
  <c r="M35" i="7"/>
  <c r="M36" i="7"/>
  <c r="M37" i="7"/>
  <c r="M38" i="7"/>
  <c r="M39" i="7"/>
  <c r="M40" i="7"/>
  <c r="M41" i="7"/>
  <c r="M42" i="7"/>
  <c r="M43" i="7"/>
  <c r="M44" i="7"/>
  <c r="M45" i="7"/>
  <c r="M46" i="7"/>
  <c r="M4" i="7"/>
  <c r="M5" i="7"/>
  <c r="M6" i="7"/>
  <c r="M7" i="7"/>
  <c r="M8" i="7"/>
  <c r="M9" i="7"/>
  <c r="M10" i="7"/>
  <c r="M11" i="7"/>
  <c r="M12" i="7"/>
  <c r="M13" i="7"/>
  <c r="M14" i="7"/>
  <c r="M3" i="7"/>
  <c r="K12" i="2"/>
  <c r="F14" i="2"/>
  <c r="F12" i="2"/>
  <c r="E29" i="5"/>
  <c r="E28" i="5"/>
  <c r="E27" i="5"/>
  <c r="E26" i="5"/>
  <c r="E25" i="5"/>
  <c r="E24" i="5"/>
  <c r="E23" i="5"/>
  <c r="E22" i="5"/>
  <c r="E21" i="5"/>
  <c r="E20" i="5"/>
  <c r="E19" i="5"/>
  <c r="E18" i="5"/>
  <c r="G14" i="5"/>
  <c r="F14" i="5"/>
  <c r="E14" i="5"/>
  <c r="F13" i="5"/>
  <c r="E13" i="5"/>
  <c r="G13" i="5" s="1"/>
  <c r="F12" i="5"/>
  <c r="E12" i="5"/>
  <c r="G12" i="5" s="1"/>
  <c r="F11" i="5"/>
  <c r="E11" i="5"/>
  <c r="G11" i="5" s="1"/>
  <c r="G10" i="5"/>
  <c r="F10" i="5"/>
  <c r="E10" i="5"/>
  <c r="G9" i="5"/>
  <c r="F9" i="5"/>
  <c r="E9" i="5"/>
  <c r="F8" i="5"/>
  <c r="E8" i="5"/>
  <c r="G8" i="5" s="1"/>
  <c r="G7" i="5"/>
  <c r="F7" i="5"/>
  <c r="E7" i="5"/>
  <c r="G6" i="5"/>
  <c r="F6" i="5"/>
  <c r="E6" i="5"/>
  <c r="F5" i="5"/>
  <c r="E5" i="5"/>
  <c r="G5" i="5" s="1"/>
  <c r="F4" i="5"/>
  <c r="E4" i="5"/>
  <c r="G4" i="5" s="1"/>
  <c r="F3" i="5"/>
  <c r="E3" i="5"/>
  <c r="G3" i="5" s="1"/>
  <c r="K14" i="2"/>
  <c r="H14" i="2"/>
  <c r="H12" i="2"/>
  <c r="H9" i="2"/>
  <c r="L9" i="2" s="1"/>
  <c r="F9" i="2"/>
  <c r="H8" i="2"/>
  <c r="L7" i="2" s="1"/>
  <c r="F8" i="2"/>
  <c r="H4" i="2"/>
  <c r="L4" i="2" s="1"/>
  <c r="F4" i="2"/>
  <c r="H3" i="2"/>
  <c r="L2" i="2" s="1"/>
  <c r="F3" i="2"/>
  <c r="L3" i="2" l="1"/>
  <c r="L8" i="2"/>
</calcChain>
</file>

<file path=xl/sharedStrings.xml><?xml version="1.0" encoding="utf-8"?>
<sst xmlns="http://schemas.openxmlformats.org/spreadsheetml/2006/main" count="450" uniqueCount="119">
  <si>
    <t>parentGD</t>
  </si>
  <si>
    <t>private</t>
  </si>
  <si>
    <t>GPA3</t>
  </si>
  <si>
    <t>Estimate</t>
  </si>
  <si>
    <t>DF</t>
  </si>
  <si>
    <t>x-axis</t>
  </si>
  <si>
    <t>Response</t>
  </si>
  <si>
    <t>%Response</t>
  </si>
  <si>
    <t>Submodel</t>
  </si>
  <si>
    <t>Model</t>
  </si>
  <si>
    <t>Prediction</t>
  </si>
  <si>
    <t>Prob of 0</t>
  </si>
  <si>
    <t>1 - (0 vs 12)</t>
  </si>
  <si>
    <t>0 vs 12</t>
  </si>
  <si>
    <t>Prob of 1</t>
  </si>
  <si>
    <t>(0 vs 12) - (01 vs 2)</t>
  </si>
  <si>
    <t>01 vs 2</t>
  </si>
  <si>
    <t>Prob of 2</t>
  </si>
  <si>
    <t>(01 v 2) - 0</t>
  </si>
  <si>
    <t>Nominal Logit</t>
  </si>
  <si>
    <t>Nominal Prob</t>
  </si>
  <si>
    <t>1 vs 0</t>
  </si>
  <si>
    <t>1 vs 2</t>
  </si>
  <si>
    <t>Predicted</t>
  </si>
  <si>
    <t>y &gt; 0</t>
  </si>
  <si>
    <t>y &gt; 1</t>
  </si>
  <si>
    <t>y &lt; 1</t>
  </si>
  <si>
    <t>y &lt; 2</t>
  </si>
  <si>
    <t>% in Pred</t>
  </si>
  <si>
    <t>Prob</t>
  </si>
  <si>
    <t>(0 vs 12) - 0</t>
  </si>
  <si>
    <t>(01 vs 2) - (0 vs 12)</t>
  </si>
  <si>
    <t>1 - (01 v 2)</t>
  </si>
  <si>
    <t>Label</t>
  </si>
  <si>
    <t>t Value</t>
  </si>
  <si>
    <t>Pr &gt; |t|</t>
  </si>
  <si>
    <t>Mean</t>
  </si>
  <si>
    <t>&lt;.0001</t>
  </si>
  <si>
    <t>se mean</t>
  </si>
  <si>
    <t>mean</t>
  </si>
  <si>
    <t>p-value</t>
  </si>
  <si>
    <t>t-value</t>
  </si>
  <si>
    <t>SE</t>
  </si>
  <si>
    <t>parD</t>
  </si>
  <si>
    <t>priv</t>
  </si>
  <si>
    <t>GPA</t>
  </si>
  <si>
    <t>No Degree</t>
  </si>
  <si>
    <t>Yes Degree</t>
  </si>
  <si>
    <t>y&gt;1 Yhat: Ndeg Pub GPA=2</t>
  </si>
  <si>
    <t>y&gt;1 Yhat: Ndeg Pri GPA=2</t>
  </si>
  <si>
    <t>y&gt;1 Yhat: Ydeg Pub GPA=2</t>
  </si>
  <si>
    <t>y&gt;1 Yhat: Ydeg Pri GPA=2</t>
  </si>
  <si>
    <t>y&gt;1 Yhat: Ndeg Pub GPA=3</t>
  </si>
  <si>
    <t>y&gt;1 Yhat: Ndeg Pri GPA=3</t>
  </si>
  <si>
    <t>y&gt;1 Yhat: Ydeg Pub GPA=3</t>
  </si>
  <si>
    <t>y&gt;1 Yhat: Ydeg Pri GPA=3</t>
  </si>
  <si>
    <t>y&gt;1 Yhat: Ndeg Pub GPA=4</t>
  </si>
  <si>
    <t>y&gt;1 Yhat: Ndeg Pri GPA=4</t>
  </si>
  <si>
    <t>y&gt;1 Yhat: Ydeg Pub GPA=4</t>
  </si>
  <si>
    <t>y&gt;1 Yhat: Ydeg Pri GPA=4</t>
  </si>
  <si>
    <t>Est</t>
  </si>
  <si>
    <t>SE Mean</t>
  </si>
  <si>
    <t>Public</t>
  </si>
  <si>
    <t>Private</t>
  </si>
  <si>
    <t>GPA=2</t>
  </si>
  <si>
    <t>GPA=3</t>
  </si>
  <si>
    <t>GPA=4</t>
  </si>
  <si>
    <t>Infty</t>
  </si>
  <si>
    <t>y&gt;0 Yhat: Ndeg Pub GPA=2</t>
  </si>
  <si>
    <t>y&gt;0 Yhat: Ndeg Pub GPA=3</t>
  </si>
  <si>
    <t>y&gt;0 Yhat: Ndeg Pub GPA=4</t>
  </si>
  <si>
    <t>y&gt;0 Yhat: Ndeg Pri GPA=2</t>
  </si>
  <si>
    <t>y&gt;0 Yhat: Ndeg Pri GPA=3</t>
  </si>
  <si>
    <t>y&gt;0 Yhat: Ndeg Pri GPA=4</t>
  </si>
  <si>
    <t>y&gt;0 Yhat: Ydeg Pub GPA=2</t>
  </si>
  <si>
    <t>y&gt;0 Yhat: Ydeg Pub GPA=3</t>
  </si>
  <si>
    <t>y&gt;0 Yhat: Ydeg Pub GPA=4</t>
  </si>
  <si>
    <t>y&gt;0 Yhat: Ydeg Pri GPA=2</t>
  </si>
  <si>
    <t>y&gt;0 Yhat: Ydeg Pri GPA=3</t>
  </si>
  <si>
    <t>y&gt;0 Yhat: Ydeg Pri GPA=4</t>
  </si>
  <si>
    <t>Ordinal Intercepts in Logits</t>
  </si>
  <si>
    <t>Ordinal Intercepts in Prob</t>
  </si>
  <si>
    <t>Ordinal Thresholds in Logits</t>
  </si>
  <si>
    <t>Ordinal Thresholds in Prob</t>
  </si>
  <si>
    <t>(ref)</t>
  </si>
  <si>
    <t>% in Ref 
vs. Either</t>
  </si>
  <si>
    <t>Marginal
Prob</t>
  </si>
  <si>
    <t>Marginal Logit</t>
  </si>
  <si>
    <t>Estimate for 1Eh</t>
  </si>
  <si>
    <t>Prob for 1Eh</t>
  </si>
  <si>
    <t>Logit Solution</t>
  </si>
  <si>
    <t>Probability</t>
  </si>
  <si>
    <t>Probability SE</t>
  </si>
  <si>
    <t>Logit to</t>
  </si>
  <si>
    <t>Probit Solution</t>
  </si>
  <si>
    <t>Probit to</t>
  </si>
  <si>
    <t>Logit</t>
  </si>
  <si>
    <t>Probit</t>
  </si>
  <si>
    <t>Intercept</t>
  </si>
  <si>
    <t>gpa3</t>
  </si>
  <si>
    <t>gpa3*parD</t>
  </si>
  <si>
    <t>gpa3*priv</t>
  </si>
  <si>
    <t>Fixed Effect</t>
  </si>
  <si>
    <t>Actual</t>
  </si>
  <si>
    <t>1 Eh</t>
  </si>
  <si>
    <t>0 Not</t>
  </si>
  <si>
    <t>2 Very</t>
  </si>
  <si>
    <t>Prob for &gt;1Eh</t>
  </si>
  <si>
    <t>Estimate for &gt;1Eh</t>
  </si>
  <si>
    <t>Estimate for 0Not</t>
  </si>
  <si>
    <t>Prob for 0Not</t>
  </si>
  <si>
    <t>Estimate for 2Very</t>
  </si>
  <si>
    <t>Prob for 2Very</t>
  </si>
  <si>
    <t>Estimate for &gt;0Not</t>
  </si>
  <si>
    <t>Prob for &gt;0Not</t>
  </si>
  <si>
    <t>Submodel: 0Not vs 1Eh/2Very</t>
  </si>
  <si>
    <t>Submodel: 0Not/1Eh vs 2Very</t>
  </si>
  <si>
    <t>Submodel: 0Not given 0Not/1Eh</t>
  </si>
  <si>
    <t>Submodel: 2Very given 1Eh/2 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</si>
</sst>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AS Monospace"/>
      <family val="3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.5"/>
      <color rgb="FF00000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Border="1" applyAlignment="1">
      <alignment vertical="top" wrapText="1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164" fontId="4" fillId="0" borderId="2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0" fontId="1" fillId="2" borderId="0" xfId="0" applyFont="1" applyFill="1" applyAlignment="1">
      <alignment horizontal="center"/>
    </xf>
    <xf numFmtId="0" fontId="0" fillId="0" borderId="0" xfId="0" applyFont="1"/>
    <xf numFmtId="0" fontId="5" fillId="0" borderId="0" xfId="0" applyFont="1" applyAlignment="1">
      <alignment vertical="top" wrapText="1"/>
    </xf>
    <xf numFmtId="11" fontId="5" fillId="0" borderId="0" xfId="0" applyNumberFormat="1" applyFont="1" applyAlignment="1">
      <alignment vertical="top"/>
    </xf>
    <xf numFmtId="0" fontId="0" fillId="0" borderId="0" xfId="0" applyFont="1" applyAlignment="1">
      <alignment vertical="center"/>
    </xf>
    <xf numFmtId="165" fontId="0" fillId="0" borderId="0" xfId="0" applyNumberFormat="1" applyFont="1"/>
    <xf numFmtId="164" fontId="0" fillId="0" borderId="0" xfId="0" applyNumberFormat="1" applyFont="1"/>
    <xf numFmtId="1" fontId="0" fillId="0" borderId="0" xfId="0" applyNumberFormat="1" applyFont="1" applyAlignment="1">
      <alignment horizontal="right"/>
    </xf>
    <xf numFmtId="1" fontId="0" fillId="0" borderId="0" xfId="0" applyNumberFormat="1" applyFont="1"/>
    <xf numFmtId="0" fontId="0" fillId="0" borderId="0" xfId="0" applyFont="1" applyBorder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50306379006641"/>
          <c:y val="5.1400554097404488E-2"/>
          <c:w val="0.53580017363986288"/>
          <c:h val="0.75853283874197808"/>
        </c:manualLayout>
      </c:layout>
      <c:lineChart>
        <c:grouping val="standard"/>
        <c:varyColors val="0"/>
        <c:ser>
          <c:idx val="0"/>
          <c:order val="0"/>
          <c:tx>
            <c:strRef>
              <c:f>'2a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Figures'!$D$3:$D$5</c:f>
              <c:numCache>
                <c:formatCode>0.0000</c:formatCode>
                <c:ptCount val="3"/>
                <c:pt idx="0">
                  <c:v>-1.9158999999999999</c:v>
                </c:pt>
                <c:pt idx="1">
                  <c:v>-0.65939999999999999</c:v>
                </c:pt>
                <c:pt idx="2">
                  <c:v>0.59699999999999998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C4-4B0E-B5DD-B0EB0F987366}"/>
            </c:ext>
          </c:extLst>
        </c:ser>
        <c:ser>
          <c:idx val="1"/>
          <c:order val="1"/>
          <c:tx>
            <c:strRef>
              <c:f>'2a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'2a Figures'!$D$6:$D$8</c:f>
              <c:numCache>
                <c:formatCode>0.0000</c:formatCode>
                <c:ptCount val="3"/>
                <c:pt idx="0">
                  <c:v>-0.91400000000000003</c:v>
                </c:pt>
                <c:pt idx="1">
                  <c:v>-0.3397</c:v>
                </c:pt>
                <c:pt idx="2">
                  <c:v>0.23469999999999999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C4-4B0E-B5DD-B0EB0F987366}"/>
            </c:ext>
          </c:extLst>
        </c:ser>
        <c:ser>
          <c:idx val="2"/>
          <c:order val="2"/>
          <c:tx>
            <c:strRef>
              <c:f>'2a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Figures'!$D$9:$D$11</c:f>
              <c:numCache>
                <c:formatCode>0.0000</c:formatCode>
                <c:ptCount val="3"/>
                <c:pt idx="0">
                  <c:v>8.233E-2</c:v>
                </c:pt>
                <c:pt idx="1">
                  <c:v>0.50290000000000001</c:v>
                </c:pt>
                <c:pt idx="2">
                  <c:v>0.9234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4-4B0E-B5DD-B0EB0F987366}"/>
            </c:ext>
          </c:extLst>
        </c:ser>
        <c:ser>
          <c:idx val="3"/>
          <c:order val="3"/>
          <c:tx>
            <c:strRef>
              <c:f>'2a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'2a Figures'!$D$12:$D$14</c:f>
              <c:numCache>
                <c:formatCode>0.0000</c:formatCode>
                <c:ptCount val="3"/>
                <c:pt idx="0">
                  <c:v>1.0842000000000001</c:v>
                </c:pt>
                <c:pt idx="1">
                  <c:v>0.82269999999999999</c:v>
                </c:pt>
                <c:pt idx="2">
                  <c:v>0.56110000000000004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C4-4B0E-B5DD-B0EB0F987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864256"/>
        <c:axId val="144721024"/>
      </c:lineChart>
      <c:catAx>
        <c:axId val="1448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721024"/>
        <c:crossesAt val="-10"/>
        <c:auto val="1"/>
        <c:lblAlgn val="ctr"/>
        <c:lblOffset val="100"/>
        <c:noMultiLvlLbl val="0"/>
      </c:catAx>
      <c:valAx>
        <c:axId val="144721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Logit of Apply</a:t>
                </a:r>
              </a:p>
            </c:rich>
          </c:tx>
          <c:layout>
            <c:manualLayout>
              <c:xMode val="edge"/>
              <c:yMode val="edge"/>
              <c:x val="2.7223568851216733E-2"/>
              <c:y val="0.1649037367438896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486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04216036093005"/>
          <c:y val="0.13330412816894999"/>
          <c:w val="0.27695783963906995"/>
          <c:h val="0.6374357107095716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Figures'!$G$3:$G$5</c:f>
              <c:numCache>
                <c:formatCode>0.000</c:formatCode>
                <c:ptCount val="3"/>
                <c:pt idx="0">
                  <c:v>0.19776851028781706</c:v>
                </c:pt>
                <c:pt idx="1">
                  <c:v>0.27858325993652433</c:v>
                </c:pt>
                <c:pt idx="2">
                  <c:v>0.37688288437888551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EE-4DFC-BC55-68592859C5F1}"/>
            </c:ext>
          </c:extLst>
        </c:ser>
        <c:ser>
          <c:idx val="1"/>
          <c:order val="1"/>
          <c:tx>
            <c:strRef>
              <c:f>'2b Nominal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Figures'!$G$6:$G$8</c:f>
              <c:numCache>
                <c:formatCode>0.000</c:formatCode>
                <c:ptCount val="3"/>
                <c:pt idx="0">
                  <c:v>0.27259425228528145</c:v>
                </c:pt>
                <c:pt idx="1">
                  <c:v>0.36988737636105395</c:v>
                </c:pt>
                <c:pt idx="2">
                  <c:v>0.47902232168257064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EE-4DFC-BC55-68592859C5F1}"/>
            </c:ext>
          </c:extLst>
        </c:ser>
        <c:ser>
          <c:idx val="2"/>
          <c:order val="2"/>
          <c:tx>
            <c:strRef>
              <c:f>'2b Nominal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Figures'!$G$9:$G$11</c:f>
              <c:numCache>
                <c:formatCode>0.000</c:formatCode>
                <c:ptCount val="3"/>
                <c:pt idx="0">
                  <c:v>0.38969368010697625</c:v>
                </c:pt>
                <c:pt idx="1">
                  <c:v>0.500029999999964</c:v>
                </c:pt>
                <c:pt idx="2">
                  <c:v>0.61037766728620568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EE-4DFC-BC55-68592859C5F1}"/>
            </c:ext>
          </c:extLst>
        </c:ser>
        <c:ser>
          <c:idx val="3"/>
          <c:order val="3"/>
          <c:tx>
            <c:strRef>
              <c:f>'2b Nominal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Figures'!$G$12:$G$14</c:f>
              <c:numCache>
                <c:formatCode>0.000</c:formatCode>
                <c:ptCount val="3"/>
                <c:pt idx="0">
                  <c:v>0.49254805183100692</c:v>
                </c:pt>
                <c:pt idx="1">
                  <c:v>0.60321999958637973</c:v>
                </c:pt>
                <c:pt idx="2">
                  <c:v>0.70426689057346858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EE-4DFC-BC55-68592859C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99648"/>
        <c:axId val="144493952"/>
      </c:lineChart>
      <c:catAx>
        <c:axId val="1454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3952"/>
        <c:crossesAt val="-10"/>
        <c:auto val="1"/>
        <c:lblAlgn val="ctr"/>
        <c:lblOffset val="100"/>
        <c:noMultiLvlLbl val="0"/>
      </c:catAx>
      <c:valAx>
        <c:axId val="1444939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Probability of Not vs. Eh</a:t>
                </a:r>
              </a:p>
            </c:rich>
          </c:tx>
          <c:layout>
            <c:manualLayout>
              <c:xMode val="edge"/>
              <c:yMode val="edge"/>
              <c:x val="2.3202614379084968E-2"/>
              <c:y val="0.125433854350295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49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Figures'!$D$18:$D$20</c:f>
              <c:numCache>
                <c:formatCode>0.000</c:formatCode>
                <c:ptCount val="3"/>
                <c:pt idx="0">
                  <c:v>-1.2393000000000001</c:v>
                </c:pt>
                <c:pt idx="1">
                  <c:v>-0.7641</c:v>
                </c:pt>
                <c:pt idx="2">
                  <c:v>-0.2888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F1-4F8B-86C9-6CAD29229C7D}"/>
            </c:ext>
          </c:extLst>
        </c:ser>
        <c:ser>
          <c:idx val="1"/>
          <c:order val="1"/>
          <c:tx>
            <c:strRef>
              <c:f>'2b Nominal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Figures'!$D$21:$D$23</c:f>
              <c:numCache>
                <c:formatCode>0.000</c:formatCode>
                <c:ptCount val="3"/>
                <c:pt idx="0">
                  <c:v>-2.0182000000000002</c:v>
                </c:pt>
                <c:pt idx="1">
                  <c:v>-1.5428999999999999</c:v>
                </c:pt>
                <c:pt idx="2">
                  <c:v>-1.0677000000000001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F1-4F8B-86C9-6CAD29229C7D}"/>
            </c:ext>
          </c:extLst>
        </c:ser>
        <c:ser>
          <c:idx val="2"/>
          <c:order val="2"/>
          <c:tx>
            <c:strRef>
              <c:f>'2b Nominal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Figures'!$D$24:$D$26</c:f>
              <c:numCache>
                <c:formatCode>0.000</c:formatCode>
                <c:ptCount val="3"/>
                <c:pt idx="0">
                  <c:v>-0.81679999999999997</c:v>
                </c:pt>
                <c:pt idx="1">
                  <c:v>-0.34160000000000001</c:v>
                </c:pt>
                <c:pt idx="2">
                  <c:v>0.13370000000000001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F1-4F8B-86C9-6CAD29229C7D}"/>
            </c:ext>
          </c:extLst>
        </c:ser>
        <c:ser>
          <c:idx val="3"/>
          <c:order val="3"/>
          <c:tx>
            <c:strRef>
              <c:f>'2b Nominal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Figures'!$D$27:$D$29</c:f>
              <c:numCache>
                <c:formatCode>0.000</c:formatCode>
                <c:ptCount val="3"/>
                <c:pt idx="0">
                  <c:v>-1.5956999999999999</c:v>
                </c:pt>
                <c:pt idx="1">
                  <c:v>-1.1204000000000001</c:v>
                </c:pt>
                <c:pt idx="2">
                  <c:v>-0.64510000000000001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F1-4F8B-86C9-6CAD29229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289856"/>
        <c:axId val="144496256"/>
      </c:lineChart>
      <c:catAx>
        <c:axId val="14328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6256"/>
        <c:crossesAt val="-10"/>
        <c:auto val="1"/>
        <c:lblAlgn val="ctr"/>
        <c:lblOffset val="100"/>
        <c:noMultiLvlLbl val="0"/>
      </c:catAx>
      <c:valAx>
        <c:axId val="144496256"/>
        <c:scaling>
          <c:orientation val="minMax"/>
          <c:max val="1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Eh vs. Very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3289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Figures'!$E$18:$E$20</c:f>
              <c:numCache>
                <c:formatCode>0.000</c:formatCode>
                <c:ptCount val="3"/>
                <c:pt idx="0">
                  <c:v>0.2245578543656053</c:v>
                </c:pt>
                <c:pt idx="1">
                  <c:v>0.31775677446357981</c:v>
                </c:pt>
                <c:pt idx="2">
                  <c:v>0.4282976722848435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7B-4436-AFBB-A2DB11C0B904}"/>
            </c:ext>
          </c:extLst>
        </c:ser>
        <c:ser>
          <c:idx val="1"/>
          <c:order val="1"/>
          <c:tx>
            <c:strRef>
              <c:f>'2b Nominal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Figures'!$E$21:$E$23</c:f>
              <c:numCache>
                <c:formatCode>0.000</c:formatCode>
                <c:ptCount val="3"/>
                <c:pt idx="0">
                  <c:v>0.11730524302696692</c:v>
                </c:pt>
                <c:pt idx="1">
                  <c:v>0.17611409550308607</c:v>
                </c:pt>
                <c:pt idx="2">
                  <c:v>0.25584072658752777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7B-4436-AFBB-A2DB11C0B904}"/>
            </c:ext>
          </c:extLst>
        </c:ser>
        <c:ser>
          <c:idx val="2"/>
          <c:order val="2"/>
          <c:tx>
            <c:strRef>
              <c:f>'2b Nominal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Figures'!$E$24:$E$26</c:f>
              <c:numCache>
                <c:formatCode>0.000</c:formatCode>
                <c:ptCount val="3"/>
                <c:pt idx="0">
                  <c:v>0.30644335296084652</c:v>
                </c:pt>
                <c:pt idx="1">
                  <c:v>0.41542087036534076</c:v>
                </c:pt>
                <c:pt idx="2">
                  <c:v>0.53337529759972546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7B-4436-AFBB-A2DB11C0B904}"/>
            </c:ext>
          </c:extLst>
        </c:ser>
        <c:ser>
          <c:idx val="3"/>
          <c:order val="3"/>
          <c:tx>
            <c:strRef>
              <c:f>'2b Nominal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Figures'!$E$27:$E$29</c:f>
              <c:numCache>
                <c:formatCode>0.000</c:formatCode>
                <c:ptCount val="3"/>
                <c:pt idx="0">
                  <c:v>0.16858345748214681</c:v>
                </c:pt>
                <c:pt idx="1">
                  <c:v>0.24593709519647641</c:v>
                </c:pt>
                <c:pt idx="2">
                  <c:v>0.34409458909004637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7B-4436-AFBB-A2DB11C0B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501696"/>
        <c:axId val="145629184"/>
      </c:lineChart>
      <c:catAx>
        <c:axId val="1455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5629184"/>
        <c:crossesAt val="-10"/>
        <c:auto val="1"/>
        <c:lblAlgn val="ctr"/>
        <c:lblOffset val="100"/>
        <c:noMultiLvlLbl val="0"/>
      </c:catAx>
      <c:valAx>
        <c:axId val="1456291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 of Eh vs. Very</a:t>
                </a:r>
              </a:p>
            </c:rich>
          </c:tx>
          <c:layout>
            <c:manualLayout>
              <c:xMode val="edge"/>
              <c:yMode val="edge"/>
              <c:x val="2.6470588235294114E-2"/>
              <c:y val="0.1238444152814231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50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31632064156418"/>
          <c:y val="5.1400554097404488E-2"/>
          <c:w val="0.53898691678836508"/>
          <c:h val="0.77298370579400111"/>
        </c:manualLayout>
      </c:layout>
      <c:lineChart>
        <c:grouping val="standard"/>
        <c:varyColors val="0"/>
        <c:ser>
          <c:idx val="0"/>
          <c:order val="0"/>
          <c:tx>
            <c:strRef>
              <c:f>'2a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Figures'!$I$3:$I$5</c:f>
              <c:numCache>
                <c:formatCode>0.000</c:formatCode>
                <c:ptCount val="3"/>
                <c:pt idx="0">
                  <c:v>0.1283</c:v>
                </c:pt>
                <c:pt idx="1">
                  <c:v>0.34089999999999998</c:v>
                </c:pt>
                <c:pt idx="2">
                  <c:v>0.64500000000000002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AD-4CF5-ACEA-EB00545D4CCC}"/>
            </c:ext>
          </c:extLst>
        </c:ser>
        <c:ser>
          <c:idx val="1"/>
          <c:order val="1"/>
          <c:tx>
            <c:strRef>
              <c:f>'2a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'2a Figures'!$I$6:$I$8</c:f>
              <c:numCache>
                <c:formatCode>0.000</c:formatCode>
                <c:ptCount val="3"/>
                <c:pt idx="0">
                  <c:v>0.28620000000000001</c:v>
                </c:pt>
                <c:pt idx="1">
                  <c:v>0.41589999999999999</c:v>
                </c:pt>
                <c:pt idx="2">
                  <c:v>0.55840000000000001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AD-4CF5-ACEA-EB00545D4CCC}"/>
            </c:ext>
          </c:extLst>
        </c:ser>
        <c:ser>
          <c:idx val="2"/>
          <c:order val="2"/>
          <c:tx>
            <c:strRef>
              <c:f>'2a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Figures'!$I$9:$I$11</c:f>
              <c:numCache>
                <c:formatCode>0.000</c:formatCode>
                <c:ptCount val="3"/>
                <c:pt idx="0">
                  <c:v>0.52059999999999995</c:v>
                </c:pt>
                <c:pt idx="1">
                  <c:v>0.62309999999999999</c:v>
                </c:pt>
                <c:pt idx="2">
                  <c:v>0.7157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AD-4CF5-ACEA-EB00545D4CCC}"/>
            </c:ext>
          </c:extLst>
        </c:ser>
        <c:ser>
          <c:idx val="3"/>
          <c:order val="3"/>
          <c:tx>
            <c:strRef>
              <c:f>'2a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'2a Figures'!$I$12:$I$14</c:f>
              <c:numCache>
                <c:formatCode>0.000</c:formatCode>
                <c:ptCount val="3"/>
                <c:pt idx="0">
                  <c:v>0.74729999999999996</c:v>
                </c:pt>
                <c:pt idx="1">
                  <c:v>0.69479999999999997</c:v>
                </c:pt>
                <c:pt idx="2">
                  <c:v>0.63670000000000004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AD-4CF5-ACEA-EB00545D4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864256"/>
        <c:axId val="144721024"/>
      </c:lineChart>
      <c:catAx>
        <c:axId val="1448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721024"/>
        <c:crossesAt val="-10"/>
        <c:auto val="1"/>
        <c:lblAlgn val="ctr"/>
        <c:lblOffset val="100"/>
        <c:noMultiLvlLbl val="0"/>
      </c:catAx>
      <c:valAx>
        <c:axId val="14472102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Probability of Apply</a:t>
                </a:r>
              </a:p>
            </c:rich>
          </c:tx>
          <c:layout>
            <c:manualLayout>
              <c:xMode val="edge"/>
              <c:yMode val="edge"/>
              <c:x val="3.0601516588629096E-2"/>
              <c:y val="0.1649037367438896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486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04216036093005"/>
          <c:y val="0.13330412816894999"/>
          <c:w val="0.27695783963906995"/>
          <c:h val="0.6374357107095716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y &gt;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Figure'!$B$2:$B$13</c:f>
              <c:numCache>
                <c:formatCode>0.00</c:formatCode>
                <c:ptCount val="12"/>
                <c:pt idx="0">
                  <c:v>-3.1259999999999999</c:v>
                </c:pt>
                <c:pt idx="1">
                  <c:v>-2.5102000000000002</c:v>
                </c:pt>
                <c:pt idx="2">
                  <c:v>-1.8945000000000001</c:v>
                </c:pt>
                <c:pt idx="3">
                  <c:v>-3.0672999999999999</c:v>
                </c:pt>
                <c:pt idx="4">
                  <c:v>-2.4514999999999998</c:v>
                </c:pt>
                <c:pt idx="5">
                  <c:v>-1.8358000000000001</c:v>
                </c:pt>
                <c:pt idx="6">
                  <c:v>-2.0783</c:v>
                </c:pt>
                <c:pt idx="7">
                  <c:v>-1.4624999999999999</c:v>
                </c:pt>
                <c:pt idx="8">
                  <c:v>-0.8468</c:v>
                </c:pt>
                <c:pt idx="9">
                  <c:v>-2.0196000000000001</c:v>
                </c:pt>
                <c:pt idx="10">
                  <c:v>-1.4038999999999999</c:v>
                </c:pt>
                <c:pt idx="11">
                  <c:v>-0.78810000000000002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46-46E1-91B6-4AE6853FB4EB}"/>
            </c:ext>
          </c:extLst>
        </c:ser>
        <c:ser>
          <c:idx val="1"/>
          <c:order val="1"/>
          <c:tx>
            <c:v>y &gt; 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Figure'!$B$14:$B$25</c:f>
              <c:numCache>
                <c:formatCode>0.00</c:formatCode>
                <c:ptCount val="12"/>
                <c:pt idx="0">
                  <c:v>-1.0305</c:v>
                </c:pt>
                <c:pt idx="1">
                  <c:v>-0.4148</c:v>
                </c:pt>
                <c:pt idx="2">
                  <c:v>0.20100000000000001</c:v>
                </c:pt>
                <c:pt idx="3">
                  <c:v>-0.9718</c:v>
                </c:pt>
                <c:pt idx="4">
                  <c:v>-0.35610000000000003</c:v>
                </c:pt>
                <c:pt idx="5">
                  <c:v>0.25969999999999999</c:v>
                </c:pt>
                <c:pt idx="6">
                  <c:v>1.7149999999999999E-2</c:v>
                </c:pt>
                <c:pt idx="7">
                  <c:v>0.63290000000000002</c:v>
                </c:pt>
                <c:pt idx="8">
                  <c:v>1.2485999999999999</c:v>
                </c:pt>
                <c:pt idx="9">
                  <c:v>7.5829999999999995E-2</c:v>
                </c:pt>
                <c:pt idx="10">
                  <c:v>0.69159999999999999</c:v>
                </c:pt>
                <c:pt idx="11">
                  <c:v>1.3072999999999999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46-46E1-91B6-4AE6853FB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637440"/>
        <c:axId val="144725632"/>
      </c:lineChart>
      <c:catAx>
        <c:axId val="144637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25632"/>
        <c:crossesAt val="-10"/>
        <c:auto val="1"/>
        <c:lblAlgn val="ctr"/>
        <c:lblOffset val="100"/>
        <c:noMultiLvlLbl val="0"/>
      </c:catAx>
      <c:valAx>
        <c:axId val="14472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Logit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261993292505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3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y &gt;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Figure'!$G$2:$G$13</c:f>
              <c:numCache>
                <c:formatCode>0.000</c:formatCode>
                <c:ptCount val="12"/>
                <c:pt idx="0">
                  <c:v>4.2049999999999997E-2</c:v>
                </c:pt>
                <c:pt idx="1">
                  <c:v>7.5149999999999995E-2</c:v>
                </c:pt>
                <c:pt idx="2">
                  <c:v>0.13070000000000001</c:v>
                </c:pt>
                <c:pt idx="3">
                  <c:v>4.4479999999999999E-2</c:v>
                </c:pt>
                <c:pt idx="4">
                  <c:v>7.9329999999999998E-2</c:v>
                </c:pt>
                <c:pt idx="5">
                  <c:v>0.1376</c:v>
                </c:pt>
                <c:pt idx="6">
                  <c:v>0.11119999999999999</c:v>
                </c:pt>
                <c:pt idx="7">
                  <c:v>0.18809999999999999</c:v>
                </c:pt>
                <c:pt idx="8">
                  <c:v>0.30009999999999998</c:v>
                </c:pt>
                <c:pt idx="9">
                  <c:v>0.1172</c:v>
                </c:pt>
                <c:pt idx="10">
                  <c:v>0.19719999999999999</c:v>
                </c:pt>
                <c:pt idx="11">
                  <c:v>0.31259999999999999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0-43CF-95D8-207C3F32B1D5}"/>
            </c:ext>
          </c:extLst>
        </c:ser>
        <c:ser>
          <c:idx val="1"/>
          <c:order val="1"/>
          <c:tx>
            <c:v>y &gt; 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Figure'!$G$14:$G$25</c:f>
              <c:numCache>
                <c:formatCode>0.000</c:formatCode>
                <c:ptCount val="12"/>
                <c:pt idx="0">
                  <c:v>0.26300000000000001</c:v>
                </c:pt>
                <c:pt idx="1">
                  <c:v>0.39779999999999999</c:v>
                </c:pt>
                <c:pt idx="2">
                  <c:v>0.55010000000000003</c:v>
                </c:pt>
                <c:pt idx="3">
                  <c:v>0.27450000000000002</c:v>
                </c:pt>
                <c:pt idx="4">
                  <c:v>0.41189999999999999</c:v>
                </c:pt>
                <c:pt idx="5">
                  <c:v>0.56459999999999999</c:v>
                </c:pt>
                <c:pt idx="6">
                  <c:v>0.50429999999999997</c:v>
                </c:pt>
                <c:pt idx="7">
                  <c:v>0.65310000000000001</c:v>
                </c:pt>
                <c:pt idx="8">
                  <c:v>0.77710000000000001</c:v>
                </c:pt>
                <c:pt idx="9">
                  <c:v>0.51890000000000003</c:v>
                </c:pt>
                <c:pt idx="10">
                  <c:v>0.6663</c:v>
                </c:pt>
                <c:pt idx="11">
                  <c:v>0.78710000000000002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E0-43CF-95D8-207C3F32B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97728"/>
        <c:axId val="144727360"/>
      </c:lineChart>
      <c:catAx>
        <c:axId val="145097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27360"/>
        <c:crossesAt val="-10"/>
        <c:auto val="1"/>
        <c:lblAlgn val="ctr"/>
        <c:lblOffset val="100"/>
        <c:noMultiLvlLbl val="0"/>
      </c:catAx>
      <c:valAx>
        <c:axId val="144727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Probability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261993292505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9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Figures'!$D$3:$D$5</c:f>
              <c:numCache>
                <c:formatCode>0.000</c:formatCode>
                <c:ptCount val="3"/>
                <c:pt idx="0">
                  <c:v>-1.179675381</c:v>
                </c:pt>
                <c:pt idx="1">
                  <c:v>-0.56906490700000001</c:v>
                </c:pt>
                <c:pt idx="2">
                  <c:v>4.1545566999999999E-2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D-462C-BBB6-9FA6F3D500BA}"/>
            </c:ext>
          </c:extLst>
        </c:ser>
        <c:ser>
          <c:idx val="1"/>
          <c:order val="1"/>
          <c:tx>
            <c:strRef>
              <c:f>'2b Partial Prop Odds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Figures'!$D$6:$D$8</c:f>
              <c:numCache>
                <c:formatCode>0.000</c:formatCode>
                <c:ptCount val="3"/>
                <c:pt idx="0">
                  <c:v>-0.94466896899999997</c:v>
                </c:pt>
                <c:pt idx="1">
                  <c:v>-0.33405849500000001</c:v>
                </c:pt>
                <c:pt idx="2">
                  <c:v>0.27655197999999998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D-462C-BBB6-9FA6F3D500BA}"/>
            </c:ext>
          </c:extLst>
        </c:ser>
        <c:ser>
          <c:idx val="2"/>
          <c:order val="2"/>
          <c:tx>
            <c:strRef>
              <c:f>'2b Partial Prop Odds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Figures'!$D$9:$D$11</c:f>
              <c:numCache>
                <c:formatCode>0.000</c:formatCode>
                <c:ptCount val="3"/>
                <c:pt idx="0">
                  <c:v>-0.12204843999999999</c:v>
                </c:pt>
                <c:pt idx="1">
                  <c:v>0.48856203399999998</c:v>
                </c:pt>
                <c:pt idx="2">
                  <c:v>1.0991725080000001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D-462C-BBB6-9FA6F3D500BA}"/>
            </c:ext>
          </c:extLst>
        </c:ser>
        <c:ser>
          <c:idx val="3"/>
          <c:order val="3"/>
          <c:tx>
            <c:strRef>
              <c:f>'2b Partial Prop Odds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Figures'!$D$12:$D$14</c:f>
              <c:numCache>
                <c:formatCode>0.000</c:formatCode>
                <c:ptCount val="3"/>
                <c:pt idx="0">
                  <c:v>0.112957972</c:v>
                </c:pt>
                <c:pt idx="1">
                  <c:v>0.723568447</c:v>
                </c:pt>
                <c:pt idx="2">
                  <c:v>1.3341789209999999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FD-462C-BBB6-9FA6F3D50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100288"/>
        <c:axId val="144491648"/>
      </c:lineChart>
      <c:catAx>
        <c:axId val="1451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1648"/>
        <c:crossesAt val="-10"/>
        <c:auto val="1"/>
        <c:lblAlgn val="ctr"/>
        <c:lblOffset val="100"/>
        <c:noMultiLvlLbl val="0"/>
      </c:catAx>
      <c:valAx>
        <c:axId val="144491648"/>
        <c:scaling>
          <c:orientation val="minMax"/>
          <c:max val="2"/>
          <c:min val="-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</a:t>
                </a:r>
                <a:r>
                  <a:rPr lang="en-US" sz="1000" b="1" i="0" u="none" strike="noStrike" baseline="0">
                    <a:effectLst/>
                  </a:rPr>
                  <a:t>&gt;0Not</a:t>
                </a:r>
                <a:endParaRPr lang="en-US"/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510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25594062705052495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Figures'!$E$3:$E$5</c:f>
              <c:numCache>
                <c:formatCode>0.000</c:formatCode>
                <c:ptCount val="3"/>
                <c:pt idx="0">
                  <c:v>0.23511056861626362</c:v>
                </c:pt>
                <c:pt idx="1">
                  <c:v>0.36145262066604561</c:v>
                </c:pt>
                <c:pt idx="2">
                  <c:v>0.51038489806892018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2F-4F3B-AB35-F2F57EADD96F}"/>
            </c:ext>
          </c:extLst>
        </c:ser>
        <c:ser>
          <c:idx val="1"/>
          <c:order val="1"/>
          <c:tx>
            <c:strRef>
              <c:f>'2b Partial Prop Odds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Figures'!$E$6:$E$8</c:f>
              <c:numCache>
                <c:formatCode>0.000</c:formatCode>
                <c:ptCount val="3"/>
                <c:pt idx="0">
                  <c:v>0.27995819809903616</c:v>
                </c:pt>
                <c:pt idx="1">
                  <c:v>0.4172534577226501</c:v>
                </c:pt>
                <c:pt idx="2">
                  <c:v>0.56870069398151335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F-4F3B-AB35-F2F57EADD96F}"/>
            </c:ext>
          </c:extLst>
        </c:ser>
        <c:ser>
          <c:idx val="2"/>
          <c:order val="2"/>
          <c:tx>
            <c:strRef>
              <c:f>'2b Partial Prop Odds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Figures'!$E$9:$E$11</c:f>
              <c:numCache>
                <c:formatCode>0.000</c:formatCode>
                <c:ptCount val="3"/>
                <c:pt idx="0">
                  <c:v>0.46952570891249168</c:v>
                </c:pt>
                <c:pt idx="1">
                  <c:v>0.61976762584430134</c:v>
                </c:pt>
                <c:pt idx="2">
                  <c:v>0.75010502641252597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2F-4F3B-AB35-F2F57EADD96F}"/>
            </c:ext>
          </c:extLst>
        </c:ser>
        <c:ser>
          <c:idx val="3"/>
          <c:order val="3"/>
          <c:tx>
            <c:strRef>
              <c:f>'2b Partial Prop Odds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Figures'!$E$12:$E$14</c:f>
              <c:numCache>
                <c:formatCode>0.000</c:formatCode>
                <c:ptCount val="3"/>
                <c:pt idx="0">
                  <c:v>0.52820950443766601</c:v>
                </c:pt>
                <c:pt idx="1">
                  <c:v>0.67339232888810963</c:v>
                </c:pt>
                <c:pt idx="2">
                  <c:v>0.79153103719899398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2F-4F3B-AB35-F2F57EADD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99648"/>
        <c:axId val="144493952"/>
      </c:lineChart>
      <c:catAx>
        <c:axId val="1454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3952"/>
        <c:crossesAt val="-10"/>
        <c:auto val="1"/>
        <c:lblAlgn val="ctr"/>
        <c:lblOffset val="100"/>
        <c:noMultiLvlLbl val="0"/>
      </c:catAx>
      <c:valAx>
        <c:axId val="1444939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Probability of &gt;0Not</a:t>
                </a:r>
              </a:p>
            </c:rich>
          </c:tx>
          <c:layout>
            <c:manualLayout>
              <c:xMode val="edge"/>
              <c:yMode val="edge"/>
              <c:x val="2.3202614379084968E-2"/>
              <c:y val="0.125433854350295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49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Figures'!$D$18:$D$20</c:f>
              <c:numCache>
                <c:formatCode>0.000</c:formatCode>
                <c:ptCount val="3"/>
                <c:pt idx="0">
                  <c:v>-2.6161421699999998</c:v>
                </c:pt>
                <c:pt idx="1">
                  <c:v>-2.0055316900000002</c:v>
                </c:pt>
                <c:pt idx="2">
                  <c:v>-1.3949212200000001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5C-4185-93EA-6662FD0C400A}"/>
            </c:ext>
          </c:extLst>
        </c:ser>
        <c:ser>
          <c:idx val="1"/>
          <c:order val="1"/>
          <c:tx>
            <c:strRef>
              <c:f>'2b Partial Prop Odds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Figures'!$D$21:$D$23</c:f>
              <c:numCache>
                <c:formatCode>0.000</c:formatCode>
                <c:ptCount val="3"/>
                <c:pt idx="0">
                  <c:v>-3.1894215199999998</c:v>
                </c:pt>
                <c:pt idx="1">
                  <c:v>-2.5788110500000001</c:v>
                </c:pt>
                <c:pt idx="2">
                  <c:v>-1.96820057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5C-4185-93EA-6662FD0C400A}"/>
            </c:ext>
          </c:extLst>
        </c:ser>
        <c:ser>
          <c:idx val="2"/>
          <c:order val="2"/>
          <c:tx>
            <c:strRef>
              <c:f>'2b Partial Prop Odds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Figures'!$D$24:$D$26</c:f>
              <c:numCache>
                <c:formatCode>0.000</c:formatCode>
                <c:ptCount val="3"/>
                <c:pt idx="0">
                  <c:v>-1.55851523</c:v>
                </c:pt>
                <c:pt idx="1">
                  <c:v>-0.94790474999999996</c:v>
                </c:pt>
                <c:pt idx="2">
                  <c:v>-0.33729428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5C-4185-93EA-6662FD0C400A}"/>
            </c:ext>
          </c:extLst>
        </c:ser>
        <c:ser>
          <c:idx val="3"/>
          <c:order val="3"/>
          <c:tx>
            <c:strRef>
              <c:f>'2b Partial Prop Odds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Figures'!$D$27:$D$29</c:f>
              <c:numCache>
                <c:formatCode>0.000</c:formatCode>
                <c:ptCount val="3"/>
                <c:pt idx="0">
                  <c:v>-2.1317945800000002</c:v>
                </c:pt>
                <c:pt idx="1">
                  <c:v>-1.5211841100000001</c:v>
                </c:pt>
                <c:pt idx="2">
                  <c:v>-0.91057363000000002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5C-4185-93EA-6662FD0C4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289856"/>
        <c:axId val="144496256"/>
      </c:lineChart>
      <c:catAx>
        <c:axId val="14328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6256"/>
        <c:crossesAt val="-10"/>
        <c:auto val="1"/>
        <c:lblAlgn val="ctr"/>
        <c:lblOffset val="100"/>
        <c:noMultiLvlLbl val="0"/>
      </c:catAx>
      <c:valAx>
        <c:axId val="144496256"/>
        <c:scaling>
          <c:orientation val="minMax"/>
          <c:max val="2"/>
          <c:min val="-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Eh vs. Very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3289856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Figures'!$E$18:$E$20</c:f>
              <c:numCache>
                <c:formatCode>0.000</c:formatCode>
                <c:ptCount val="3"/>
                <c:pt idx="0">
                  <c:v>6.8106735549093148E-2</c:v>
                </c:pt>
                <c:pt idx="1">
                  <c:v>0.11862335236885979</c:v>
                </c:pt>
                <c:pt idx="2">
                  <c:v>0.19862327416332859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E3-43B1-BF49-695FA0DC3F73}"/>
            </c:ext>
          </c:extLst>
        </c:ser>
        <c:ser>
          <c:idx val="1"/>
          <c:order val="1"/>
          <c:tx>
            <c:strRef>
              <c:f>'2b Partial Prop Odds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Figures'!$E$21:$E$23</c:f>
              <c:numCache>
                <c:formatCode>0.000</c:formatCode>
                <c:ptCount val="3"/>
                <c:pt idx="0">
                  <c:v>3.9565756114465091E-2</c:v>
                </c:pt>
                <c:pt idx="1">
                  <c:v>7.0514617636934993E-2</c:v>
                </c:pt>
                <c:pt idx="2">
                  <c:v>0.12258229468991741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E3-43B1-BF49-695FA0DC3F73}"/>
            </c:ext>
          </c:extLst>
        </c:ser>
        <c:ser>
          <c:idx val="2"/>
          <c:order val="2"/>
          <c:tx>
            <c:strRef>
              <c:f>'2b Partial Prop Odds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Figures'!$E$24:$E$26</c:f>
              <c:numCache>
                <c:formatCode>0.000</c:formatCode>
                <c:ptCount val="3"/>
                <c:pt idx="0">
                  <c:v>0.17385980509531168</c:v>
                </c:pt>
                <c:pt idx="1">
                  <c:v>0.27930638883181386</c:v>
                </c:pt>
                <c:pt idx="2">
                  <c:v>0.41646687815403083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E3-43B1-BF49-695FA0DC3F73}"/>
            </c:ext>
          </c:extLst>
        </c:ser>
        <c:ser>
          <c:idx val="3"/>
          <c:order val="3"/>
          <c:tx>
            <c:strRef>
              <c:f>'2b Partial Prop Odds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Figures'!$E$27:$E$29</c:f>
              <c:numCache>
                <c:formatCode>0.000</c:formatCode>
                <c:ptCount val="3"/>
                <c:pt idx="0">
                  <c:v>0.10604474650735607</c:v>
                </c:pt>
                <c:pt idx="1">
                  <c:v>0.17928721936807307</c:v>
                </c:pt>
                <c:pt idx="2">
                  <c:v>0.28688246915059734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E3-43B1-BF49-695FA0DC3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501696"/>
        <c:axId val="145629184"/>
      </c:lineChart>
      <c:catAx>
        <c:axId val="1455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5629184"/>
        <c:crossesAt val="-10"/>
        <c:auto val="1"/>
        <c:lblAlgn val="ctr"/>
        <c:lblOffset val="100"/>
        <c:noMultiLvlLbl val="0"/>
      </c:catAx>
      <c:valAx>
        <c:axId val="1456291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 of Eh vs. Very</a:t>
                </a:r>
              </a:p>
            </c:rich>
          </c:tx>
          <c:layout>
            <c:manualLayout>
              <c:xMode val="edge"/>
              <c:yMode val="edge"/>
              <c:x val="2.6470588235294114E-2"/>
              <c:y val="0.1238444152814231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50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Figures'!$F$3:$F$5</c:f>
              <c:numCache>
                <c:formatCode>0.000</c:formatCode>
                <c:ptCount val="3"/>
                <c:pt idx="0">
                  <c:v>-1.4003000000000001</c:v>
                </c:pt>
                <c:pt idx="1">
                  <c:v>-0.95150000000000001</c:v>
                </c:pt>
                <c:pt idx="2">
                  <c:v>-0.50280000000000002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C1-4204-8E7E-C2DC76933398}"/>
            </c:ext>
          </c:extLst>
        </c:ser>
        <c:ser>
          <c:idx val="1"/>
          <c:order val="1"/>
          <c:tx>
            <c:strRef>
              <c:f>'2b Nominal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Figures'!$F$6:$F$8</c:f>
              <c:numCache>
                <c:formatCode>0.000</c:formatCode>
                <c:ptCount val="3"/>
                <c:pt idx="0">
                  <c:v>-0.98150000000000004</c:v>
                </c:pt>
                <c:pt idx="1">
                  <c:v>-0.53269999999999995</c:v>
                </c:pt>
                <c:pt idx="2">
                  <c:v>-8.3960000000000007E-2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C1-4204-8E7E-C2DC76933398}"/>
            </c:ext>
          </c:extLst>
        </c:ser>
        <c:ser>
          <c:idx val="2"/>
          <c:order val="2"/>
          <c:tx>
            <c:strRef>
              <c:f>'2b Nominal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Figures'!$F$9:$F$11</c:f>
              <c:numCache>
                <c:formatCode>0.000</c:formatCode>
                <c:ptCount val="3"/>
                <c:pt idx="0">
                  <c:v>-0.4486</c:v>
                </c:pt>
                <c:pt idx="1">
                  <c:v>1.2E-4</c:v>
                </c:pt>
                <c:pt idx="2">
                  <c:v>0.44890000000000002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C1-4204-8E7E-C2DC76933398}"/>
            </c:ext>
          </c:extLst>
        </c:ser>
        <c:ser>
          <c:idx val="3"/>
          <c:order val="3"/>
          <c:tx>
            <c:strRef>
              <c:f>'2b Nominal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Figures'!$F$12:$F$14</c:f>
              <c:numCache>
                <c:formatCode>0.000</c:formatCode>
                <c:ptCount val="3"/>
                <c:pt idx="0">
                  <c:v>-2.981E-2</c:v>
                </c:pt>
                <c:pt idx="1">
                  <c:v>0.41889999999999999</c:v>
                </c:pt>
                <c:pt idx="2">
                  <c:v>0.86770000000000003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C1-4204-8E7E-C2DC76933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100288"/>
        <c:axId val="144491648"/>
      </c:lineChart>
      <c:catAx>
        <c:axId val="1451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1648"/>
        <c:crossesAt val="-10"/>
        <c:auto val="1"/>
        <c:lblAlgn val="ctr"/>
        <c:lblOffset val="100"/>
        <c:noMultiLvlLbl val="0"/>
      </c:catAx>
      <c:valAx>
        <c:axId val="144491648"/>
        <c:scaling>
          <c:orientation val="minMax"/>
          <c:max val="1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</a:t>
                </a:r>
                <a:r>
                  <a:rPr lang="en-US" sz="1000" b="1" i="0" u="none" strike="noStrike" baseline="0">
                    <a:effectLst/>
                  </a:rPr>
                  <a:t>Not</a:t>
                </a:r>
                <a:r>
                  <a:rPr lang="en-US"/>
                  <a:t> vs. Eh 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510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25594062705052495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139065</xdr:colOff>
      <xdr:row>15</xdr:row>
      <xdr:rowOff>0</xdr:rowOff>
    </xdr:from>
    <xdr:to>
      <xdr:col>6</xdr:col>
      <xdr:colOff>215265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B6F433-63B8-437D-88C7-3F38F43A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259080</xdr:colOff>
      <xdr:row>15</xdr:row>
      <xdr:rowOff>0</xdr:rowOff>
    </xdr:from>
    <xdr:to>
      <xdr:col>12</xdr:col>
      <xdr:colOff>495300</xdr:colOff>
      <xdr:row>29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6501D5C-3295-4AFA-901E-270299D35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</xdr:colOff>
      <xdr:row>25</xdr:row>
      <xdr:rowOff>152400</xdr:rowOff>
    </xdr:from>
    <xdr:to>
      <xdr:col>4</xdr:col>
      <xdr:colOff>360997</xdr:colOff>
      <xdr:row>40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E9BD17-EB61-496D-B0C2-5768C3D04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375285</xdr:colOff>
      <xdr:row>25</xdr:row>
      <xdr:rowOff>152400</xdr:rowOff>
    </xdr:from>
    <xdr:to>
      <xdr:col>11</xdr:col>
      <xdr:colOff>108585</xdr:colOff>
      <xdr:row>40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85359C-144B-4842-8195-91B19D74C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142875</xdr:rowOff>
    </xdr:from>
    <xdr:to>
      <xdr:col>13</xdr:col>
      <xdr:colOff>304800</xdr:colOff>
      <xdr:row>13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8D66A-8FB9-474B-82F2-50799FF9E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333376</xdr:colOff>
      <xdr:row>0</xdr:row>
      <xdr:rowOff>152400</xdr:rowOff>
    </xdr:from>
    <xdr:to>
      <xdr:col>19</xdr:col>
      <xdr:colOff>561976</xdr:colOff>
      <xdr:row>13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61FB0C-37F1-4029-ACBF-0496FED84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76200</xdr:colOff>
      <xdr:row>13</xdr:row>
      <xdr:rowOff>47625</xdr:rowOff>
    </xdr:from>
    <xdr:to>
      <xdr:col>13</xdr:col>
      <xdr:colOff>304800</xdr:colOff>
      <xdr:row>26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18A7D5-57A6-4AEE-9DAE-5BCCC7846E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333376</xdr:colOff>
      <xdr:row>13</xdr:row>
      <xdr:rowOff>47625</xdr:rowOff>
    </xdr:from>
    <xdr:to>
      <xdr:col>19</xdr:col>
      <xdr:colOff>561976</xdr:colOff>
      <xdr:row>26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2386D0-0D81-438B-B724-FE2BFB872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142875</xdr:rowOff>
    </xdr:from>
    <xdr:to>
      <xdr:col>14</xdr:col>
      <xdr:colOff>304800</xdr:colOff>
      <xdr:row>13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8F7345-6AAE-48B2-94B1-C7424F40B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333376</xdr:colOff>
      <xdr:row>0</xdr:row>
      <xdr:rowOff>152400</xdr:rowOff>
    </xdr:from>
    <xdr:to>
      <xdr:col>20</xdr:col>
      <xdr:colOff>561976</xdr:colOff>
      <xdr:row>13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2AB999-9EF4-4DF1-9B2D-19A57B467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76200</xdr:colOff>
      <xdr:row>13</xdr:row>
      <xdr:rowOff>47625</xdr:rowOff>
    </xdr:from>
    <xdr:to>
      <xdr:col>14</xdr:col>
      <xdr:colOff>304800</xdr:colOff>
      <xdr:row>26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A428B6-C0A8-45E1-9ED0-853F99681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333376</xdr:colOff>
      <xdr:row>13</xdr:row>
      <xdr:rowOff>47625</xdr:rowOff>
    </xdr:from>
    <xdr:to>
      <xdr:col>20</xdr:col>
      <xdr:colOff>561976</xdr:colOff>
      <xdr:row>26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75D31D2-B482-4E9D-92B3-4E7253B17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04DE-1092-4E5F-B8EF-609AE742C7F9}">
  <dimension ref="A1:W49"/>
  <sheetViews>
    <sheetView tabSelected="1" topLeftCell="A7" zoomScale="115" zoomScaleNormal="115" workbookViewId="0">
      <selection activeCell="Q19" sqref="Q19"/>
    </sheetView>
  </sheetViews>
  <sheetFormatPr defaultColWidth="9.140625" defaultRowHeight="15" x14ac:dyDescent="0.25"/>
  <cols>
    <col min="1" max="1" width="11.42578125" style="37" bestFit="1" customWidth="1"/>
    <col min="2" max="8" width="9.140625" style="37"/>
    <col min="9" max="9" width="9.7109375" style="37" bestFit="1" customWidth="1"/>
    <col min="10" max="10" width="12" style="37" bestFit="1" customWidth="1"/>
    <col min="11" max="15" width="9.140625" style="37"/>
    <col min="16" max="16" width="12.42578125" style="37" customWidth="1"/>
    <col min="17" max="19" width="9.140625" style="37"/>
    <col min="21" max="21" width="2" style="37" customWidth="1"/>
    <col min="22" max="22" width="9.140625" style="37"/>
    <col min="23" max="23" width="8.42578125" style="37" customWidth="1"/>
    <col min="24" max="16384" width="9.140625" style="37"/>
  </cols>
  <sheetData>
    <row r="1" spans="1:23" x14ac:dyDescent="0.25">
      <c r="D1" s="57" t="s">
        <v>90</v>
      </c>
      <c r="E1" s="57"/>
      <c r="F1" s="57"/>
      <c r="G1" s="57"/>
      <c r="H1" s="57"/>
      <c r="I1" s="8" t="s">
        <v>91</v>
      </c>
      <c r="J1" s="8" t="s">
        <v>92</v>
      </c>
      <c r="M1" s="36" t="s">
        <v>93</v>
      </c>
      <c r="N1" s="36" t="s">
        <v>95</v>
      </c>
      <c r="P1" s="8"/>
      <c r="Q1" s="56" t="s">
        <v>90</v>
      </c>
      <c r="R1" s="56"/>
      <c r="S1" s="56" t="s">
        <v>94</v>
      </c>
      <c r="T1" s="56"/>
      <c r="V1" s="8"/>
      <c r="W1" s="8"/>
    </row>
    <row r="2" spans="1:23" s="24" customFormat="1" x14ac:dyDescent="0.25">
      <c r="A2" s="24" t="s">
        <v>43</v>
      </c>
      <c r="B2" s="24" t="s">
        <v>44</v>
      </c>
      <c r="C2" s="24" t="s">
        <v>45</v>
      </c>
      <c r="D2" s="24" t="s">
        <v>3</v>
      </c>
      <c r="E2" s="24" t="s">
        <v>42</v>
      </c>
      <c r="F2" s="24" t="s">
        <v>4</v>
      </c>
      <c r="G2" s="24" t="s">
        <v>41</v>
      </c>
      <c r="H2" s="24" t="s">
        <v>40</v>
      </c>
      <c r="I2" s="24" t="s">
        <v>39</v>
      </c>
      <c r="J2" s="24" t="s">
        <v>38</v>
      </c>
      <c r="K2" s="24" t="s">
        <v>5</v>
      </c>
      <c r="M2" s="36" t="s">
        <v>29</v>
      </c>
      <c r="N2" s="36" t="s">
        <v>29</v>
      </c>
      <c r="P2" s="8" t="s">
        <v>102</v>
      </c>
      <c r="Q2" s="8" t="s">
        <v>60</v>
      </c>
      <c r="R2" s="8" t="s">
        <v>42</v>
      </c>
      <c r="S2" s="8" t="s">
        <v>60</v>
      </c>
      <c r="T2" s="8" t="s">
        <v>42</v>
      </c>
      <c r="U2" s="38"/>
      <c r="V2" s="53"/>
      <c r="W2" s="53"/>
    </row>
    <row r="3" spans="1:23" x14ac:dyDescent="0.25">
      <c r="A3" s="40" t="s">
        <v>46</v>
      </c>
      <c r="B3" s="37" t="s">
        <v>62</v>
      </c>
      <c r="C3" s="37" t="s">
        <v>64</v>
      </c>
      <c r="D3" s="41">
        <v>-1.9158999999999999</v>
      </c>
      <c r="E3" s="42">
        <v>0.99080000000000001</v>
      </c>
      <c r="F3" s="43" t="s">
        <v>67</v>
      </c>
      <c r="G3" s="42">
        <v>-1.93</v>
      </c>
      <c r="H3" s="42">
        <v>5.3900000000000003E-2</v>
      </c>
      <c r="I3" s="42">
        <v>0.1283</v>
      </c>
      <c r="J3" s="42">
        <v>0.1108</v>
      </c>
      <c r="K3" s="42">
        <v>2</v>
      </c>
      <c r="M3" s="42">
        <f>EXP(D3)/(1+EXP(D3))</f>
        <v>0.12831946757185139</v>
      </c>
      <c r="N3" s="42">
        <f>NORMDIST(D35,0,1,TRUE)</f>
        <v>0.12496899710474423</v>
      </c>
      <c r="O3" s="45"/>
      <c r="P3" s="51" t="s">
        <v>98</v>
      </c>
      <c r="Q3" s="49">
        <v>-0.65939999999999999</v>
      </c>
      <c r="R3" s="50">
        <v>0.33739999999999998</v>
      </c>
      <c r="S3" s="49">
        <v>-0.40010000000000001</v>
      </c>
      <c r="T3" s="50">
        <v>0.2006</v>
      </c>
      <c r="U3" s="38"/>
      <c r="V3" s="50"/>
      <c r="W3" s="50"/>
    </row>
    <row r="4" spans="1:23" x14ac:dyDescent="0.25">
      <c r="A4" s="40" t="s">
        <v>46</v>
      </c>
      <c r="B4" s="37" t="s">
        <v>62</v>
      </c>
      <c r="C4" s="37" t="s">
        <v>65</v>
      </c>
      <c r="D4" s="41">
        <v>-0.65939999999999999</v>
      </c>
      <c r="E4" s="42">
        <v>0.33739999999999998</v>
      </c>
      <c r="F4" s="43" t="s">
        <v>67</v>
      </c>
      <c r="G4" s="42">
        <v>-1.95</v>
      </c>
      <c r="H4" s="42">
        <v>5.1299999999999998E-2</v>
      </c>
      <c r="I4" s="42">
        <v>0.34089999999999998</v>
      </c>
      <c r="J4" s="42">
        <v>7.5800000000000006E-2</v>
      </c>
      <c r="K4" s="42">
        <v>3</v>
      </c>
      <c r="M4" s="42">
        <f t="shared" ref="M4:M14" si="0">EXP(D4)/(1+EXP(D4))</f>
        <v>0.34087440610223269</v>
      </c>
      <c r="N4" s="42">
        <f t="shared" ref="N4:N14" si="1">NORMDIST(D36,0,1,TRUE)</f>
        <v>0.34454143211223731</v>
      </c>
      <c r="O4" s="45"/>
      <c r="P4" s="51" t="s">
        <v>99</v>
      </c>
      <c r="Q4" s="50">
        <v>1.2564</v>
      </c>
      <c r="R4" s="50">
        <v>0.77370000000000005</v>
      </c>
      <c r="S4" s="50">
        <v>0.75039999999999996</v>
      </c>
      <c r="T4" s="50">
        <v>0.45950000000000002</v>
      </c>
      <c r="U4" s="38"/>
      <c r="V4" s="50"/>
      <c r="W4" s="50"/>
    </row>
    <row r="5" spans="1:23" x14ac:dyDescent="0.25">
      <c r="A5" s="40" t="s">
        <v>46</v>
      </c>
      <c r="B5" s="37" t="s">
        <v>62</v>
      </c>
      <c r="C5" s="37" t="s">
        <v>66</v>
      </c>
      <c r="D5" s="41">
        <v>0.59699999999999998</v>
      </c>
      <c r="E5" s="42">
        <v>0.66559999999999997</v>
      </c>
      <c r="F5" s="43" t="s">
        <v>67</v>
      </c>
      <c r="G5" s="42">
        <v>0.9</v>
      </c>
      <c r="H5" s="42">
        <v>0.37030000000000002</v>
      </c>
      <c r="I5" s="42">
        <v>0.64500000000000002</v>
      </c>
      <c r="J5" s="42">
        <v>0.15240000000000001</v>
      </c>
      <c r="K5" s="42">
        <v>4</v>
      </c>
      <c r="M5" s="42">
        <f t="shared" si="0"/>
        <v>0.64496965397372252</v>
      </c>
      <c r="N5" s="42">
        <f t="shared" si="1"/>
        <v>0.63698073680414424</v>
      </c>
      <c r="O5" s="45"/>
      <c r="P5" s="51" t="s">
        <v>43</v>
      </c>
      <c r="Q5" s="50">
        <v>1.1623000000000001</v>
      </c>
      <c r="R5" s="50">
        <v>0.31969999999999998</v>
      </c>
      <c r="S5" s="50">
        <v>0.72019999999999995</v>
      </c>
      <c r="T5" s="50">
        <v>0.19309999999999999</v>
      </c>
      <c r="U5" s="38"/>
      <c r="V5" s="50"/>
      <c r="W5" s="50"/>
    </row>
    <row r="6" spans="1:23" x14ac:dyDescent="0.25">
      <c r="A6" s="40" t="s">
        <v>46</v>
      </c>
      <c r="B6" s="37" t="s">
        <v>63</v>
      </c>
      <c r="C6" s="37" t="s">
        <v>64</v>
      </c>
      <c r="D6" s="41">
        <v>-0.91400000000000003</v>
      </c>
      <c r="E6" s="42">
        <v>0.31940000000000002</v>
      </c>
      <c r="F6" s="43" t="s">
        <v>67</v>
      </c>
      <c r="G6" s="42">
        <v>-2.86</v>
      </c>
      <c r="H6" s="42">
        <v>4.4000000000000003E-3</v>
      </c>
      <c r="I6" s="42">
        <v>0.28620000000000001</v>
      </c>
      <c r="J6" s="42">
        <v>6.5250000000000002E-2</v>
      </c>
      <c r="M6" s="42">
        <f t="shared" si="0"/>
        <v>0.28618201140363408</v>
      </c>
      <c r="N6" s="42">
        <f t="shared" si="1"/>
        <v>0.28315309955062029</v>
      </c>
      <c r="O6" s="45"/>
      <c r="P6" s="51" t="s">
        <v>44</v>
      </c>
      <c r="Q6" s="50">
        <v>0.31979999999999997</v>
      </c>
      <c r="R6" s="50">
        <v>0.3518</v>
      </c>
      <c r="S6" s="50">
        <v>0.18859999999999999</v>
      </c>
      <c r="T6" s="50">
        <v>0.2099</v>
      </c>
      <c r="U6" s="38"/>
      <c r="V6" s="50"/>
      <c r="W6" s="50"/>
    </row>
    <row r="7" spans="1:23" x14ac:dyDescent="0.25">
      <c r="A7" s="40" t="s">
        <v>46</v>
      </c>
      <c r="B7" s="37" t="s">
        <v>63</v>
      </c>
      <c r="C7" s="37" t="s">
        <v>65</v>
      </c>
      <c r="D7" s="41">
        <v>-0.3397</v>
      </c>
      <c r="E7" s="42">
        <v>0.1187</v>
      </c>
      <c r="F7" s="43" t="s">
        <v>67</v>
      </c>
      <c r="G7" s="42">
        <v>-2.86</v>
      </c>
      <c r="H7" s="42">
        <v>4.4999999999999997E-3</v>
      </c>
      <c r="I7" s="42">
        <v>0.41589999999999999</v>
      </c>
      <c r="J7" s="42">
        <v>2.8840000000000001E-2</v>
      </c>
      <c r="M7" s="42">
        <f t="shared" si="0"/>
        <v>0.41588235249142652</v>
      </c>
      <c r="N7" s="42">
        <f t="shared" si="1"/>
        <v>0.41624856610562561</v>
      </c>
      <c r="O7" s="45"/>
      <c r="P7" s="51" t="s">
        <v>100</v>
      </c>
      <c r="Q7" s="49">
        <v>-0.83589999999999998</v>
      </c>
      <c r="R7" s="50">
        <v>0.76959999999999995</v>
      </c>
      <c r="S7" s="49">
        <v>-0.51490000000000002</v>
      </c>
      <c r="T7" s="50">
        <v>0.45639999999999997</v>
      </c>
      <c r="U7" s="38"/>
      <c r="V7" s="50"/>
      <c r="W7" s="50"/>
    </row>
    <row r="8" spans="1:23" x14ac:dyDescent="0.25">
      <c r="A8" s="40" t="s">
        <v>46</v>
      </c>
      <c r="B8" s="37" t="s">
        <v>63</v>
      </c>
      <c r="C8" s="37" t="s">
        <v>66</v>
      </c>
      <c r="D8" s="41">
        <v>0.23469999999999999</v>
      </c>
      <c r="E8" s="42">
        <v>0.3422</v>
      </c>
      <c r="F8" s="43" t="s">
        <v>67</v>
      </c>
      <c r="G8" s="42">
        <v>0.69</v>
      </c>
      <c r="H8" s="42">
        <v>0.49330000000000002</v>
      </c>
      <c r="I8" s="42">
        <v>0.55840000000000001</v>
      </c>
      <c r="J8" s="42">
        <v>8.4390000000000007E-2</v>
      </c>
      <c r="M8" s="42">
        <f t="shared" si="0"/>
        <v>0.5584071371530227</v>
      </c>
      <c r="N8" s="42">
        <f t="shared" si="1"/>
        <v>0.5598149246311761</v>
      </c>
      <c r="O8" s="45"/>
      <c r="P8" s="51" t="s">
        <v>101</v>
      </c>
      <c r="Q8" s="49">
        <v>-0.68210000000000004</v>
      </c>
      <c r="R8" s="50">
        <v>0.80769999999999997</v>
      </c>
      <c r="S8" s="49">
        <v>-0.38850000000000001</v>
      </c>
      <c r="T8" s="50">
        <v>0.48</v>
      </c>
      <c r="V8" s="50"/>
      <c r="W8" s="50"/>
    </row>
    <row r="9" spans="1:23" x14ac:dyDescent="0.25">
      <c r="A9" s="40" t="s">
        <v>47</v>
      </c>
      <c r="B9" s="37" t="s">
        <v>62</v>
      </c>
      <c r="C9" s="37" t="s">
        <v>64</v>
      </c>
      <c r="D9" s="41">
        <v>8.233E-2</v>
      </c>
      <c r="E9" s="42">
        <v>1.23</v>
      </c>
      <c r="F9" s="43" t="s">
        <v>67</v>
      </c>
      <c r="G9" s="42">
        <v>7.0000000000000007E-2</v>
      </c>
      <c r="H9" s="42">
        <v>0.94669999999999999</v>
      </c>
      <c r="I9" s="42">
        <v>0.52059999999999995</v>
      </c>
      <c r="J9" s="42">
        <v>0.307</v>
      </c>
      <c r="M9" s="42">
        <f t="shared" si="0"/>
        <v>0.52057088180032374</v>
      </c>
      <c r="N9" s="42">
        <f t="shared" si="1"/>
        <v>0.53373415143579883</v>
      </c>
      <c r="O9" s="45"/>
      <c r="P9" s="45"/>
      <c r="T9" s="37"/>
    </row>
    <row r="10" spans="1:23" x14ac:dyDescent="0.25">
      <c r="A10" s="40" t="s">
        <v>47</v>
      </c>
      <c r="B10" s="37" t="s">
        <v>62</v>
      </c>
      <c r="C10" s="37" t="s">
        <v>65</v>
      </c>
      <c r="D10" s="41">
        <v>0.50290000000000001</v>
      </c>
      <c r="E10" s="42">
        <v>0.4289</v>
      </c>
      <c r="F10" s="43" t="s">
        <v>67</v>
      </c>
      <c r="G10" s="42">
        <v>1.17</v>
      </c>
      <c r="H10" s="42">
        <v>0.2417</v>
      </c>
      <c r="I10" s="42">
        <v>0.62309999999999999</v>
      </c>
      <c r="J10" s="42">
        <v>0.1007</v>
      </c>
      <c r="M10" s="42">
        <f t="shared" si="0"/>
        <v>0.62314059954955159</v>
      </c>
      <c r="N10" s="42">
        <f t="shared" si="1"/>
        <v>0.62559163840230159</v>
      </c>
      <c r="P10" s="8"/>
      <c r="T10" s="37"/>
    </row>
    <row r="11" spans="1:23" x14ac:dyDescent="0.25">
      <c r="A11" s="40" t="s">
        <v>47</v>
      </c>
      <c r="B11" s="37" t="s">
        <v>62</v>
      </c>
      <c r="C11" s="37" t="s">
        <v>66</v>
      </c>
      <c r="D11" s="41">
        <v>0.9234</v>
      </c>
      <c r="E11" s="42">
        <v>0.80679999999999996</v>
      </c>
      <c r="F11" s="43" t="s">
        <v>67</v>
      </c>
      <c r="G11" s="42">
        <v>1.1399999999999999</v>
      </c>
      <c r="H11" s="42">
        <v>0.25309999999999999</v>
      </c>
      <c r="I11" s="42">
        <v>0.7157</v>
      </c>
      <c r="J11" s="42">
        <v>0.1641</v>
      </c>
      <c r="M11" s="42">
        <f t="shared" si="0"/>
        <v>0.71573437232353809</v>
      </c>
      <c r="N11" s="42">
        <f t="shared" si="1"/>
        <v>0.71079202170692546</v>
      </c>
      <c r="P11" s="8"/>
      <c r="S11" s="52"/>
      <c r="T11" s="37"/>
    </row>
    <row r="12" spans="1:23" x14ac:dyDescent="0.25">
      <c r="A12" s="40" t="s">
        <v>47</v>
      </c>
      <c r="B12" s="37" t="s">
        <v>63</v>
      </c>
      <c r="C12" s="37" t="s">
        <v>64</v>
      </c>
      <c r="D12" s="41">
        <v>1.0842000000000001</v>
      </c>
      <c r="E12" s="42">
        <v>0.89670000000000005</v>
      </c>
      <c r="F12" s="43" t="s">
        <v>67</v>
      </c>
      <c r="G12" s="42">
        <v>1.21</v>
      </c>
      <c r="H12" s="42">
        <v>0.2273</v>
      </c>
      <c r="I12" s="42">
        <v>0.74729999999999996</v>
      </c>
      <c r="J12" s="42">
        <v>0.16930000000000001</v>
      </c>
      <c r="M12" s="42">
        <f t="shared" si="0"/>
        <v>0.74728797118289725</v>
      </c>
      <c r="N12" s="42">
        <f t="shared" si="1"/>
        <v>0.74591824763916725</v>
      </c>
      <c r="P12" s="51"/>
      <c r="S12" s="50"/>
      <c r="T12" s="37"/>
    </row>
    <row r="13" spans="1:23" x14ac:dyDescent="0.25">
      <c r="A13" s="40" t="s">
        <v>47</v>
      </c>
      <c r="B13" s="37" t="s">
        <v>63</v>
      </c>
      <c r="C13" s="37" t="s">
        <v>65</v>
      </c>
      <c r="D13" s="41">
        <v>0.82269999999999999</v>
      </c>
      <c r="E13" s="42">
        <v>0.3034</v>
      </c>
      <c r="F13" s="43" t="s">
        <v>67</v>
      </c>
      <c r="G13" s="42">
        <v>2.71</v>
      </c>
      <c r="H13" s="42">
        <v>7.0000000000000001E-3</v>
      </c>
      <c r="I13" s="42">
        <v>0.69479999999999997</v>
      </c>
      <c r="J13" s="42">
        <v>6.4329999999999998E-2</v>
      </c>
      <c r="M13" s="42">
        <f t="shared" si="0"/>
        <v>0.69480917440318379</v>
      </c>
      <c r="N13" s="42">
        <f t="shared" si="1"/>
        <v>0.69451873879699055</v>
      </c>
      <c r="P13" s="51"/>
      <c r="S13" s="50"/>
      <c r="T13" s="37"/>
    </row>
    <row r="14" spans="1:23" x14ac:dyDescent="0.25">
      <c r="A14" s="40" t="s">
        <v>47</v>
      </c>
      <c r="B14" s="37" t="s">
        <v>63</v>
      </c>
      <c r="C14" s="37" t="s">
        <v>66</v>
      </c>
      <c r="D14" s="41">
        <v>0.56110000000000004</v>
      </c>
      <c r="E14" s="42">
        <v>0.67959999999999998</v>
      </c>
      <c r="F14" s="43" t="s">
        <v>67</v>
      </c>
      <c r="G14" s="42">
        <v>0.83</v>
      </c>
      <c r="H14" s="42">
        <v>0.40949999999999998</v>
      </c>
      <c r="I14" s="42">
        <v>0.63670000000000004</v>
      </c>
      <c r="J14" s="42">
        <v>0.15720000000000001</v>
      </c>
      <c r="M14" s="42">
        <f t="shared" si="0"/>
        <v>0.63670702083361241</v>
      </c>
      <c r="N14" s="42">
        <f t="shared" si="1"/>
        <v>0.63896737748371968</v>
      </c>
      <c r="P14" s="51"/>
      <c r="S14" s="50"/>
      <c r="T14" s="37"/>
    </row>
    <row r="15" spans="1:23" x14ac:dyDescent="0.25">
      <c r="A15" s="40"/>
      <c r="D15" s="41"/>
      <c r="E15" s="42"/>
      <c r="F15" s="44"/>
      <c r="G15" s="42"/>
      <c r="H15" s="42"/>
      <c r="I15" s="42"/>
      <c r="J15" s="42"/>
      <c r="P15" s="51"/>
      <c r="S15" s="50"/>
      <c r="T15" s="37"/>
    </row>
    <row r="16" spans="1:23" x14ac:dyDescent="0.25">
      <c r="A16" s="40"/>
      <c r="D16" s="41"/>
      <c r="E16" s="42"/>
      <c r="F16" s="44"/>
      <c r="G16" s="42"/>
      <c r="H16" s="42"/>
      <c r="I16" s="42"/>
      <c r="J16" s="42"/>
      <c r="P16" s="51"/>
      <c r="S16" s="50"/>
      <c r="T16" s="37"/>
    </row>
    <row r="17" spans="1:20" x14ac:dyDescent="0.25">
      <c r="A17" s="40"/>
      <c r="D17" s="41"/>
      <c r="E17" s="42"/>
      <c r="F17" s="44"/>
      <c r="G17" s="42"/>
      <c r="H17" s="42"/>
      <c r="I17" s="42"/>
      <c r="J17" s="42"/>
      <c r="P17" s="51"/>
      <c r="S17" s="42"/>
      <c r="T17" s="37"/>
    </row>
    <row r="18" spans="1:20" x14ac:dyDescent="0.25">
      <c r="A18" s="40"/>
      <c r="T18" s="37"/>
    </row>
    <row r="19" spans="1:20" x14ac:dyDescent="0.25">
      <c r="A19" s="40"/>
      <c r="T19" s="37"/>
    </row>
    <row r="30" spans="1:20" x14ac:dyDescent="0.25">
      <c r="T30" s="37"/>
    </row>
    <row r="31" spans="1:20" x14ac:dyDescent="0.25">
      <c r="T31" s="37"/>
    </row>
    <row r="32" spans="1:20" x14ac:dyDescent="0.25">
      <c r="T32" s="37"/>
    </row>
    <row r="33" spans="1:23" x14ac:dyDescent="0.25">
      <c r="D33" s="57" t="s">
        <v>94</v>
      </c>
      <c r="E33" s="57"/>
      <c r="F33" s="57"/>
      <c r="G33" s="57"/>
      <c r="H33" s="57"/>
      <c r="I33" s="8" t="s">
        <v>91</v>
      </c>
      <c r="J33" s="8" t="s">
        <v>92</v>
      </c>
      <c r="L33" s="8"/>
      <c r="M33" s="36" t="s">
        <v>95</v>
      </c>
      <c r="O33" s="54" t="s">
        <v>95</v>
      </c>
      <c r="P33" s="54" t="s">
        <v>103</v>
      </c>
      <c r="R33" s="54" t="s">
        <v>93</v>
      </c>
      <c r="S33" s="54" t="s">
        <v>103</v>
      </c>
      <c r="T33" s="37"/>
      <c r="U33" s="38"/>
      <c r="V33" s="39"/>
    </row>
    <row r="34" spans="1:23" x14ac:dyDescent="0.25">
      <c r="A34" s="24" t="s">
        <v>43</v>
      </c>
      <c r="B34" s="24" t="s">
        <v>44</v>
      </c>
      <c r="C34" s="24" t="s">
        <v>45</v>
      </c>
      <c r="D34" s="24" t="s">
        <v>3</v>
      </c>
      <c r="E34" s="24" t="s">
        <v>42</v>
      </c>
      <c r="F34" s="24" t="s">
        <v>4</v>
      </c>
      <c r="G34" s="24" t="s">
        <v>41</v>
      </c>
      <c r="H34" s="24" t="s">
        <v>40</v>
      </c>
      <c r="I34" s="24" t="s">
        <v>39</v>
      </c>
      <c r="J34" s="24" t="s">
        <v>38</v>
      </c>
      <c r="K34" s="24"/>
      <c r="L34" s="24"/>
      <c r="M34" s="36" t="s">
        <v>29</v>
      </c>
      <c r="O34" s="54" t="s">
        <v>96</v>
      </c>
      <c r="P34" s="54" t="s">
        <v>96</v>
      </c>
      <c r="R34" s="54" t="s">
        <v>97</v>
      </c>
      <c r="S34" s="54" t="s">
        <v>97</v>
      </c>
      <c r="T34" s="37"/>
      <c r="U34" s="38"/>
      <c r="V34" s="39"/>
    </row>
    <row r="35" spans="1:23" x14ac:dyDescent="0.25">
      <c r="A35" s="40" t="s">
        <v>46</v>
      </c>
      <c r="B35" s="37" t="s">
        <v>62</v>
      </c>
      <c r="C35" s="37" t="s">
        <v>64</v>
      </c>
      <c r="D35" s="41">
        <v>-1.1505000000000001</v>
      </c>
      <c r="E35" s="42">
        <v>0.58120000000000005</v>
      </c>
      <c r="F35" s="43" t="s">
        <v>67</v>
      </c>
      <c r="G35" s="42">
        <v>-1.98</v>
      </c>
      <c r="H35" s="42">
        <v>4.7800000000000002E-2</v>
      </c>
      <c r="I35" s="42">
        <v>0.125</v>
      </c>
      <c r="J35" s="42">
        <v>0.1196</v>
      </c>
      <c r="K35" s="42"/>
      <c r="M35" s="42">
        <f>NORMDIST(D35,0,1,TRUE)</f>
        <v>0.12496899710474423</v>
      </c>
      <c r="O35" s="42">
        <f>D35*1.701</f>
        <v>-1.9570005000000001</v>
      </c>
      <c r="P35" s="42">
        <v>-1.9158999999999999</v>
      </c>
      <c r="R35" s="42">
        <f>D3/1.701</f>
        <v>-1.1263374485596707</v>
      </c>
      <c r="S35" s="41">
        <v>-1.1505000000000001</v>
      </c>
      <c r="T35" s="37"/>
      <c r="U35" s="38"/>
      <c r="V35" s="39"/>
    </row>
    <row r="36" spans="1:23" x14ac:dyDescent="0.25">
      <c r="A36" s="40" t="s">
        <v>46</v>
      </c>
      <c r="B36" s="37" t="s">
        <v>62</v>
      </c>
      <c r="C36" s="37" t="s">
        <v>65</v>
      </c>
      <c r="D36" s="41">
        <v>-0.40010000000000001</v>
      </c>
      <c r="E36" s="42">
        <v>0.2006</v>
      </c>
      <c r="F36" s="43" t="s">
        <v>67</v>
      </c>
      <c r="G36" s="42">
        <v>-1.99</v>
      </c>
      <c r="H36" s="42">
        <v>4.6100000000000002E-2</v>
      </c>
      <c r="I36" s="42">
        <v>0.34460000000000002</v>
      </c>
      <c r="J36" s="42">
        <v>7.3859999999999995E-2</v>
      </c>
      <c r="K36" s="42"/>
      <c r="M36" s="42">
        <f t="shared" ref="M36:M46" si="2">NORMDIST(D36,0,1,TRUE)</f>
        <v>0.34454143211223731</v>
      </c>
      <c r="O36" s="42">
        <f t="shared" ref="O36:O46" si="3">D36*1.701</f>
        <v>-0.68057010000000007</v>
      </c>
      <c r="P36" s="42">
        <v>-0.65939999999999999</v>
      </c>
      <c r="R36" s="42">
        <f t="shared" ref="R36:R46" si="4">D4/1.701</f>
        <v>-0.38765432098765429</v>
      </c>
      <c r="S36" s="41">
        <v>-0.40010000000000001</v>
      </c>
      <c r="T36" s="37"/>
      <c r="U36" s="38"/>
      <c r="V36" s="39"/>
    </row>
    <row r="37" spans="1:23" x14ac:dyDescent="0.25">
      <c r="A37" s="40" t="s">
        <v>46</v>
      </c>
      <c r="B37" s="37" t="s">
        <v>62</v>
      </c>
      <c r="C37" s="37" t="s">
        <v>66</v>
      </c>
      <c r="D37" s="41">
        <v>0.35039999999999999</v>
      </c>
      <c r="E37" s="42">
        <v>0.40610000000000002</v>
      </c>
      <c r="F37" s="43" t="s">
        <v>67</v>
      </c>
      <c r="G37" s="42">
        <v>0.86</v>
      </c>
      <c r="H37" s="42">
        <v>0.38829999999999998</v>
      </c>
      <c r="I37" s="42">
        <v>0.63700000000000001</v>
      </c>
      <c r="J37" s="42">
        <v>0.15240000000000001</v>
      </c>
      <c r="K37" s="42"/>
      <c r="M37" s="42">
        <f t="shared" si="2"/>
        <v>0.63698073680414424</v>
      </c>
      <c r="O37" s="42">
        <f t="shared" si="3"/>
        <v>0.59603039999999996</v>
      </c>
      <c r="P37" s="42">
        <v>0.59699999999999998</v>
      </c>
      <c r="R37" s="42">
        <f t="shared" si="4"/>
        <v>0.35097001763668428</v>
      </c>
      <c r="S37" s="41">
        <v>0.35039999999999999</v>
      </c>
      <c r="T37" s="37"/>
      <c r="W37" s="50"/>
    </row>
    <row r="38" spans="1:23" x14ac:dyDescent="0.25">
      <c r="A38" s="40" t="s">
        <v>46</v>
      </c>
      <c r="B38" s="37" t="s">
        <v>63</v>
      </c>
      <c r="C38" s="37" t="s">
        <v>64</v>
      </c>
      <c r="D38" s="41">
        <v>-0.57350000000000001</v>
      </c>
      <c r="E38" s="42">
        <v>0.1978</v>
      </c>
      <c r="F38" s="43" t="s">
        <v>67</v>
      </c>
      <c r="G38" s="42">
        <v>-2.9</v>
      </c>
      <c r="H38" s="42">
        <v>3.7000000000000002E-3</v>
      </c>
      <c r="I38" s="42">
        <v>0.28320000000000001</v>
      </c>
      <c r="J38" s="42">
        <v>6.694E-2</v>
      </c>
      <c r="M38" s="42">
        <f t="shared" si="2"/>
        <v>0.28315309955062029</v>
      </c>
      <c r="O38" s="42">
        <f t="shared" si="3"/>
        <v>-0.9755235000000001</v>
      </c>
      <c r="P38" s="42">
        <v>-0.91400000000000003</v>
      </c>
      <c r="R38" s="42">
        <f t="shared" si="4"/>
        <v>-0.53733098177542626</v>
      </c>
      <c r="S38" s="41">
        <v>-0.57350000000000001</v>
      </c>
      <c r="T38" s="37"/>
    </row>
    <row r="39" spans="1:23" x14ac:dyDescent="0.25">
      <c r="A39" s="40" t="s">
        <v>46</v>
      </c>
      <c r="B39" s="37" t="s">
        <v>63</v>
      </c>
      <c r="C39" s="37" t="s">
        <v>65</v>
      </c>
      <c r="D39" s="41">
        <v>-0.21149999999999999</v>
      </c>
      <c r="E39" s="42">
        <v>7.3779999999999998E-2</v>
      </c>
      <c r="F39" s="43" t="s">
        <v>67</v>
      </c>
      <c r="G39" s="42">
        <v>-2.87</v>
      </c>
      <c r="H39" s="42">
        <v>4.1000000000000003E-3</v>
      </c>
      <c r="I39" s="42">
        <v>0.41620000000000001</v>
      </c>
      <c r="J39" s="42">
        <v>2.878E-2</v>
      </c>
      <c r="M39" s="42">
        <f t="shared" si="2"/>
        <v>0.41624856610562561</v>
      </c>
      <c r="O39" s="42">
        <f t="shared" si="3"/>
        <v>-0.35976150000000001</v>
      </c>
      <c r="P39" s="42">
        <v>-0.3397</v>
      </c>
      <c r="R39" s="42">
        <f t="shared" si="4"/>
        <v>-0.19970605526161081</v>
      </c>
      <c r="S39" s="41">
        <v>-0.21149999999999999</v>
      </c>
      <c r="T39" s="37"/>
    </row>
    <row r="40" spans="1:23" x14ac:dyDescent="0.25">
      <c r="A40" s="40" t="s">
        <v>46</v>
      </c>
      <c r="B40" s="37" t="s">
        <v>63</v>
      </c>
      <c r="C40" s="37" t="s">
        <v>66</v>
      </c>
      <c r="D40" s="41">
        <v>0.15049999999999999</v>
      </c>
      <c r="E40" s="42">
        <v>0.21360000000000001</v>
      </c>
      <c r="F40" s="43" t="s">
        <v>67</v>
      </c>
      <c r="G40" s="42">
        <v>0.7</v>
      </c>
      <c r="H40" s="42">
        <v>0.48130000000000001</v>
      </c>
      <c r="I40" s="42">
        <v>0.55979999999999996</v>
      </c>
      <c r="J40" s="42">
        <v>8.4269999999999998E-2</v>
      </c>
      <c r="M40" s="42">
        <f t="shared" si="2"/>
        <v>0.5598149246311761</v>
      </c>
      <c r="O40" s="42">
        <f t="shared" si="3"/>
        <v>0.25600050000000002</v>
      </c>
      <c r="P40" s="42">
        <v>0.23469999999999999</v>
      </c>
      <c r="R40" s="42">
        <f t="shared" si="4"/>
        <v>0.13797766019988242</v>
      </c>
      <c r="S40" s="41">
        <v>0.15049999999999999</v>
      </c>
      <c r="T40" s="37"/>
    </row>
    <row r="41" spans="1:23" x14ac:dyDescent="0.25">
      <c r="A41" s="40" t="s">
        <v>47</v>
      </c>
      <c r="B41" s="37" t="s">
        <v>62</v>
      </c>
      <c r="C41" s="37" t="s">
        <v>64</v>
      </c>
      <c r="D41" s="41">
        <v>8.4659999999999999E-2</v>
      </c>
      <c r="E41" s="42">
        <v>0.71930000000000005</v>
      </c>
      <c r="F41" s="43" t="s">
        <v>67</v>
      </c>
      <c r="G41" s="42">
        <v>0.12</v>
      </c>
      <c r="H41" s="42">
        <v>0.90629999999999999</v>
      </c>
      <c r="I41" s="42">
        <v>0.53369999999999995</v>
      </c>
      <c r="J41" s="42">
        <v>0.28589999999999999</v>
      </c>
      <c r="M41" s="42">
        <f t="shared" si="2"/>
        <v>0.53373415143579883</v>
      </c>
      <c r="O41" s="42">
        <f t="shared" si="3"/>
        <v>0.14400666000000001</v>
      </c>
      <c r="P41" s="42">
        <v>8.233E-2</v>
      </c>
      <c r="R41" s="42">
        <f t="shared" si="4"/>
        <v>4.8400940623162844E-2</v>
      </c>
      <c r="S41" s="41">
        <v>8.4659999999999999E-2</v>
      </c>
      <c r="T41" s="37"/>
    </row>
    <row r="42" spans="1:23" x14ac:dyDescent="0.25">
      <c r="A42" s="40" t="s">
        <v>47</v>
      </c>
      <c r="B42" s="37" t="s">
        <v>62</v>
      </c>
      <c r="C42" s="37" t="s">
        <v>65</v>
      </c>
      <c r="D42" s="41">
        <v>0.32019999999999998</v>
      </c>
      <c r="E42" s="42">
        <v>0.25679999999999997</v>
      </c>
      <c r="F42" s="43" t="s">
        <v>67</v>
      </c>
      <c r="G42" s="42">
        <v>1.25</v>
      </c>
      <c r="H42" s="42">
        <v>0.21249999999999999</v>
      </c>
      <c r="I42" s="42">
        <v>0.62560000000000004</v>
      </c>
      <c r="J42" s="42">
        <v>9.733E-2</v>
      </c>
      <c r="M42" s="42">
        <f t="shared" si="2"/>
        <v>0.62559163840230159</v>
      </c>
      <c r="O42" s="42">
        <f t="shared" si="3"/>
        <v>0.54466020000000004</v>
      </c>
      <c r="P42" s="42">
        <v>0.50290000000000001</v>
      </c>
      <c r="R42" s="42">
        <f t="shared" si="4"/>
        <v>0.29564961787184008</v>
      </c>
      <c r="S42" s="41">
        <v>0.32019999999999998</v>
      </c>
      <c r="T42" s="37"/>
    </row>
    <row r="43" spans="1:23" x14ac:dyDescent="0.25">
      <c r="A43" s="40" t="s">
        <v>47</v>
      </c>
      <c r="B43" s="37" t="s">
        <v>62</v>
      </c>
      <c r="C43" s="37" t="s">
        <v>66</v>
      </c>
      <c r="D43" s="41">
        <v>0.55569999999999997</v>
      </c>
      <c r="E43" s="42">
        <v>0.47570000000000001</v>
      </c>
      <c r="F43" s="43" t="s">
        <v>67</v>
      </c>
      <c r="G43" s="42">
        <v>1.17</v>
      </c>
      <c r="H43" s="42">
        <v>0.24279999999999999</v>
      </c>
      <c r="I43" s="42">
        <v>0.71079999999999999</v>
      </c>
      <c r="J43" s="42">
        <v>0.16259999999999999</v>
      </c>
      <c r="M43" s="42">
        <f t="shared" si="2"/>
        <v>0.71079202170692546</v>
      </c>
      <c r="O43" s="42">
        <f t="shared" si="3"/>
        <v>0.94524569999999997</v>
      </c>
      <c r="P43" s="42">
        <v>0.9234</v>
      </c>
      <c r="R43" s="42">
        <f t="shared" si="4"/>
        <v>0.54285714285714282</v>
      </c>
      <c r="S43" s="41">
        <v>0.55569999999999997</v>
      </c>
      <c r="T43" s="37"/>
    </row>
    <row r="44" spans="1:23" x14ac:dyDescent="0.25">
      <c r="A44" s="40" t="s">
        <v>47</v>
      </c>
      <c r="B44" s="37" t="s">
        <v>63</v>
      </c>
      <c r="C44" s="37" t="s">
        <v>64</v>
      </c>
      <c r="D44" s="41">
        <v>0.66169999999999995</v>
      </c>
      <c r="E44" s="42">
        <v>0.52810000000000001</v>
      </c>
      <c r="F44" s="43" t="s">
        <v>67</v>
      </c>
      <c r="G44" s="42">
        <v>1.25</v>
      </c>
      <c r="H44" s="42">
        <v>0.2102</v>
      </c>
      <c r="I44" s="42">
        <v>0.74590000000000001</v>
      </c>
      <c r="J44" s="42">
        <v>0.16930000000000001</v>
      </c>
      <c r="M44" s="42">
        <f t="shared" si="2"/>
        <v>0.74591824763916725</v>
      </c>
      <c r="O44" s="42">
        <f t="shared" si="3"/>
        <v>1.1255516999999999</v>
      </c>
      <c r="P44" s="42">
        <v>1.0842000000000001</v>
      </c>
      <c r="R44" s="42">
        <f t="shared" si="4"/>
        <v>0.6373897707231041</v>
      </c>
      <c r="S44" s="41">
        <v>0.66169999999999995</v>
      </c>
      <c r="T44" s="37"/>
    </row>
    <row r="45" spans="1:23" x14ac:dyDescent="0.25">
      <c r="A45" s="40" t="s">
        <v>47</v>
      </c>
      <c r="B45" s="37" t="s">
        <v>63</v>
      </c>
      <c r="C45" s="37" t="s">
        <v>65</v>
      </c>
      <c r="D45" s="41">
        <v>0.50870000000000004</v>
      </c>
      <c r="E45" s="42">
        <v>0.1827</v>
      </c>
      <c r="F45" s="43" t="s">
        <v>67</v>
      </c>
      <c r="G45" s="42">
        <v>2.78</v>
      </c>
      <c r="H45" s="42">
        <v>5.4000000000000003E-3</v>
      </c>
      <c r="I45" s="42">
        <v>0.69450000000000001</v>
      </c>
      <c r="J45" s="42">
        <v>6.4049999999999996E-2</v>
      </c>
      <c r="M45" s="42">
        <f t="shared" si="2"/>
        <v>0.69451873879699055</v>
      </c>
      <c r="O45" s="42">
        <f t="shared" si="3"/>
        <v>0.86529870000000009</v>
      </c>
      <c r="P45" s="42">
        <v>0.82269999999999999</v>
      </c>
      <c r="R45" s="42">
        <f t="shared" si="4"/>
        <v>0.48365667254556138</v>
      </c>
      <c r="S45" s="41">
        <v>0.50870000000000004</v>
      </c>
      <c r="T45" s="37"/>
    </row>
    <row r="46" spans="1:23" x14ac:dyDescent="0.25">
      <c r="A46" s="40" t="s">
        <v>47</v>
      </c>
      <c r="B46" s="37" t="s">
        <v>63</v>
      </c>
      <c r="C46" s="37" t="s">
        <v>66</v>
      </c>
      <c r="D46" s="41">
        <v>0.35570000000000002</v>
      </c>
      <c r="E46" s="42">
        <v>0.40760000000000002</v>
      </c>
      <c r="F46" s="43" t="s">
        <v>67</v>
      </c>
      <c r="G46" s="42">
        <v>0.87</v>
      </c>
      <c r="H46" s="42">
        <v>0.38279999999999997</v>
      </c>
      <c r="I46" s="42">
        <v>0.63900000000000001</v>
      </c>
      <c r="J46" s="42">
        <v>0.15260000000000001</v>
      </c>
      <c r="M46" s="42">
        <f t="shared" si="2"/>
        <v>0.63896737748371968</v>
      </c>
      <c r="N46" s="45"/>
      <c r="O46" s="42">
        <f t="shared" si="3"/>
        <v>0.60504570000000002</v>
      </c>
      <c r="P46" s="42">
        <v>0.56110000000000004</v>
      </c>
      <c r="R46" s="42">
        <f t="shared" si="4"/>
        <v>0.32986478542034098</v>
      </c>
      <c r="S46" s="41">
        <v>0.35570000000000002</v>
      </c>
      <c r="T46" s="37"/>
    </row>
    <row r="47" spans="1:23" x14ac:dyDescent="0.25">
      <c r="B47" s="45"/>
      <c r="C47" s="45"/>
      <c r="D47" s="45"/>
      <c r="E47" s="45"/>
      <c r="F47" s="45"/>
      <c r="G47" s="45"/>
      <c r="H47" s="45"/>
      <c r="I47" s="45"/>
      <c r="J47" s="45"/>
      <c r="K47" s="45"/>
      <c r="M47" s="45"/>
      <c r="N47" s="45"/>
      <c r="O47" s="45"/>
      <c r="P47" s="46"/>
      <c r="Q47" s="46"/>
      <c r="R47" s="45"/>
      <c r="T47" s="37"/>
    </row>
    <row r="48" spans="1:23" x14ac:dyDescent="0.25">
      <c r="B48" s="45"/>
      <c r="C48" s="47"/>
      <c r="D48" s="45"/>
      <c r="E48" s="45"/>
      <c r="F48" s="45"/>
      <c r="G48" s="45"/>
      <c r="H48" s="45"/>
      <c r="I48" s="45"/>
      <c r="J48" s="48"/>
      <c r="K48" s="46"/>
      <c r="L48" s="46"/>
      <c r="M48" s="48"/>
      <c r="N48" s="46"/>
      <c r="O48" s="46"/>
      <c r="T48" s="37"/>
    </row>
    <row r="49" spans="2:20" x14ac:dyDescent="0.25">
      <c r="B49" s="45"/>
      <c r="C49" s="47"/>
      <c r="D49" s="45"/>
      <c r="E49" s="45"/>
      <c r="F49" s="45"/>
      <c r="G49" s="45"/>
      <c r="H49" s="45"/>
      <c r="I49" s="45"/>
      <c r="J49" s="48"/>
      <c r="K49" s="46"/>
      <c r="L49" s="46"/>
      <c r="M49" s="48"/>
      <c r="N49" s="46"/>
      <c r="O49" s="46"/>
      <c r="T49" s="37"/>
    </row>
  </sheetData>
  <mergeCells count="4">
    <mergeCell ref="Q1:R1"/>
    <mergeCell ref="S1:T1"/>
    <mergeCell ref="D1:H1"/>
    <mergeCell ref="D33:H33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workbookViewId="0">
      <selection activeCell="A4" sqref="A4"/>
    </sheetView>
  </sheetViews>
  <sheetFormatPr defaultRowHeight="15" x14ac:dyDescent="0.25"/>
  <cols>
    <col min="1" max="1" width="9.5703125" bestFit="1" customWidth="1"/>
    <col min="2" max="2" width="11.140625" bestFit="1" customWidth="1"/>
    <col min="3" max="3" width="3.85546875" customWidth="1"/>
    <col min="4" max="4" width="10" bestFit="1" customWidth="1"/>
    <col min="5" max="5" width="10" customWidth="1"/>
    <col min="6" max="6" width="11.7109375" customWidth="1"/>
    <col min="7" max="7" width="10.28515625" customWidth="1"/>
    <col min="8" max="8" width="10.7109375" customWidth="1"/>
    <col min="9" max="9" width="1.7109375" customWidth="1"/>
    <col min="11" max="11" width="17" bestFit="1" customWidth="1"/>
    <col min="12" max="12" width="10.140625" customWidth="1"/>
  </cols>
  <sheetData>
    <row r="1" spans="1:12" s="3" customFormat="1" ht="45" x14ac:dyDescent="0.25">
      <c r="A1" s="1" t="s">
        <v>6</v>
      </c>
      <c r="B1" s="1" t="s">
        <v>7</v>
      </c>
      <c r="C1" s="2"/>
      <c r="D1" s="1" t="s">
        <v>8</v>
      </c>
      <c r="E1" s="1" t="s">
        <v>23</v>
      </c>
      <c r="F1" s="1" t="s">
        <v>28</v>
      </c>
      <c r="G1" s="1" t="s">
        <v>80</v>
      </c>
      <c r="H1" s="1" t="s">
        <v>81</v>
      </c>
      <c r="J1" s="1" t="s">
        <v>29</v>
      </c>
      <c r="K1" s="1" t="s">
        <v>9</v>
      </c>
      <c r="L1" s="1" t="s">
        <v>10</v>
      </c>
    </row>
    <row r="2" spans="1:12" x14ac:dyDescent="0.25">
      <c r="A2" t="s">
        <v>105</v>
      </c>
      <c r="B2" s="4">
        <v>0.55000000000000004</v>
      </c>
      <c r="C2" s="5"/>
      <c r="D2" s="5"/>
      <c r="E2" s="5"/>
      <c r="F2" s="5"/>
      <c r="G2" s="5"/>
      <c r="H2" s="5"/>
      <c r="J2" s="6" t="s">
        <v>11</v>
      </c>
      <c r="K2" s="6" t="s">
        <v>12</v>
      </c>
      <c r="L2" s="6">
        <f>1-H3</f>
        <v>0.55000725286248997</v>
      </c>
    </row>
    <row r="3" spans="1:12" x14ac:dyDescent="0.25">
      <c r="A3" t="s">
        <v>104</v>
      </c>
      <c r="B3" s="4">
        <v>0.35</v>
      </c>
      <c r="C3" s="5"/>
      <c r="D3" s="5" t="s">
        <v>13</v>
      </c>
      <c r="E3" s="5" t="s">
        <v>24</v>
      </c>
      <c r="F3" s="7">
        <f>B3+B4</f>
        <v>0.44999999999999996</v>
      </c>
      <c r="G3" s="7">
        <v>-0.20069999999999999</v>
      </c>
      <c r="H3" s="7">
        <f>EXP(G3)/(1+EXP(G3))</f>
        <v>0.44999274713751003</v>
      </c>
      <c r="J3" s="6" t="s">
        <v>14</v>
      </c>
      <c r="K3" s="6" t="s">
        <v>15</v>
      </c>
      <c r="L3" s="6">
        <f>H3-H4</f>
        <v>0.34999053515550455</v>
      </c>
    </row>
    <row r="4" spans="1:12" x14ac:dyDescent="0.25">
      <c r="A4" t="s">
        <v>106</v>
      </c>
      <c r="B4" s="4">
        <v>0.1</v>
      </c>
      <c r="C4" s="5"/>
      <c r="D4" s="5" t="s">
        <v>16</v>
      </c>
      <c r="E4" s="5" t="s">
        <v>25</v>
      </c>
      <c r="F4" s="7">
        <f>B4</f>
        <v>0.1</v>
      </c>
      <c r="G4" s="7">
        <v>-2.1972</v>
      </c>
      <c r="H4" s="7">
        <f>EXP(G4)/(1+EXP(G4))</f>
        <v>0.10000221198200547</v>
      </c>
      <c r="J4" t="s">
        <v>17</v>
      </c>
      <c r="K4" t="s">
        <v>18</v>
      </c>
      <c r="L4" s="6">
        <f>H4-0</f>
        <v>0.10000221198200547</v>
      </c>
    </row>
    <row r="6" spans="1:12" s="3" customFormat="1" ht="45" x14ac:dyDescent="0.25">
      <c r="A6" s="1" t="s">
        <v>6</v>
      </c>
      <c r="B6" s="1" t="s">
        <v>7</v>
      </c>
      <c r="C6" s="2"/>
      <c r="D6" s="1" t="s">
        <v>8</v>
      </c>
      <c r="E6" s="1" t="s">
        <v>23</v>
      </c>
      <c r="F6" s="1" t="s">
        <v>28</v>
      </c>
      <c r="G6" s="1" t="s">
        <v>82</v>
      </c>
      <c r="H6" s="1" t="s">
        <v>83</v>
      </c>
      <c r="J6" s="1" t="s">
        <v>29</v>
      </c>
      <c r="K6" s="1" t="s">
        <v>9</v>
      </c>
      <c r="L6" s="1" t="s">
        <v>10</v>
      </c>
    </row>
    <row r="7" spans="1:12" x14ac:dyDescent="0.25">
      <c r="A7" t="s">
        <v>105</v>
      </c>
      <c r="B7" s="4">
        <v>0.55000000000000004</v>
      </c>
      <c r="C7" s="5"/>
      <c r="D7" s="5"/>
      <c r="E7" s="5"/>
      <c r="F7" s="5"/>
      <c r="G7" s="5"/>
      <c r="H7" s="5"/>
      <c r="J7" s="6" t="s">
        <v>11</v>
      </c>
      <c r="K7" s="6" t="s">
        <v>30</v>
      </c>
      <c r="L7" s="6">
        <f>H8-0</f>
        <v>0.54999982787311152</v>
      </c>
    </row>
    <row r="8" spans="1:12" x14ac:dyDescent="0.25">
      <c r="A8" t="s">
        <v>104</v>
      </c>
      <c r="B8" s="4">
        <v>0.35</v>
      </c>
      <c r="C8" s="5"/>
      <c r="D8" s="5" t="s">
        <v>13</v>
      </c>
      <c r="E8" s="5" t="s">
        <v>26</v>
      </c>
      <c r="F8" s="7">
        <f>B7</f>
        <v>0.55000000000000004</v>
      </c>
      <c r="G8" s="7">
        <v>0.20066999999999999</v>
      </c>
      <c r="H8" s="7">
        <f>EXP(G8)/(1+EXP(G8))</f>
        <v>0.54999982787311152</v>
      </c>
      <c r="J8" s="6" t="s">
        <v>14</v>
      </c>
      <c r="K8" s="6" t="s">
        <v>31</v>
      </c>
      <c r="L8" s="6">
        <f>H9-H8</f>
        <v>0.34999796014488305</v>
      </c>
    </row>
    <row r="9" spans="1:12" x14ac:dyDescent="0.25">
      <c r="A9" t="s">
        <v>106</v>
      </c>
      <c r="B9" s="4">
        <v>0.1</v>
      </c>
      <c r="C9" s="5"/>
      <c r="D9" s="5" t="s">
        <v>16</v>
      </c>
      <c r="E9" s="5" t="s">
        <v>27</v>
      </c>
      <c r="F9" s="7">
        <f>B7+B8</f>
        <v>0.9</v>
      </c>
      <c r="G9" s="7">
        <v>2.1972</v>
      </c>
      <c r="H9" s="7">
        <f>EXP(G9)/(1+EXP(G9))</f>
        <v>0.89999778801799457</v>
      </c>
      <c r="J9" t="s">
        <v>17</v>
      </c>
      <c r="K9" t="s">
        <v>32</v>
      </c>
      <c r="L9" s="6">
        <f>1-H9</f>
        <v>0.10000221198200543</v>
      </c>
    </row>
    <row r="11" spans="1:12" s="3" customFormat="1" ht="30" x14ac:dyDescent="0.25">
      <c r="A11" s="1" t="s">
        <v>6</v>
      </c>
      <c r="B11" s="1" t="s">
        <v>7</v>
      </c>
      <c r="C11" s="2"/>
      <c r="D11" s="1" t="s">
        <v>8</v>
      </c>
      <c r="E11" s="1"/>
      <c r="F11" s="1" t="s">
        <v>85</v>
      </c>
      <c r="G11" s="1" t="s">
        <v>19</v>
      </c>
      <c r="H11" s="1" t="s">
        <v>20</v>
      </c>
      <c r="J11" s="1" t="s">
        <v>87</v>
      </c>
      <c r="K11" s="1" t="s">
        <v>86</v>
      </c>
    </row>
    <row r="12" spans="1:12" x14ac:dyDescent="0.25">
      <c r="A12" t="s">
        <v>105</v>
      </c>
      <c r="B12" s="4">
        <v>0.55000000000000004</v>
      </c>
      <c r="D12" s="5" t="s">
        <v>21</v>
      </c>
      <c r="E12" s="5"/>
      <c r="F12" s="7">
        <f>B12/(SUM(B12+B13))</f>
        <v>0.61111111111111116</v>
      </c>
      <c r="G12" s="7">
        <v>0.45200000000000001</v>
      </c>
      <c r="H12" s="7">
        <f>EXP(G12)/(1+EXP(G12))</f>
        <v>0.61111464651200986</v>
      </c>
      <c r="I12" s="5"/>
      <c r="J12" s="7">
        <v>0.20069999999999999</v>
      </c>
      <c r="K12" s="7">
        <f>EXP(J12)/(1+EXP(J12))</f>
        <v>0.55000725286248986</v>
      </c>
    </row>
    <row r="13" spans="1:12" x14ac:dyDescent="0.25">
      <c r="A13" t="s">
        <v>104</v>
      </c>
      <c r="B13" s="4">
        <v>0.35</v>
      </c>
      <c r="D13" s="5" t="s">
        <v>84</v>
      </c>
      <c r="E13" s="5"/>
      <c r="F13" s="5"/>
      <c r="G13" s="5"/>
      <c r="H13" s="5"/>
      <c r="I13" s="5"/>
      <c r="J13" s="5"/>
      <c r="K13" s="5"/>
    </row>
    <row r="14" spans="1:12" x14ac:dyDescent="0.25">
      <c r="A14" t="s">
        <v>106</v>
      </c>
      <c r="B14" s="4">
        <v>0.1</v>
      </c>
      <c r="D14" s="5" t="s">
        <v>22</v>
      </c>
      <c r="E14" s="5"/>
      <c r="F14" s="7">
        <f>B14/(SUM(B13+B14))</f>
        <v>0.22222222222222227</v>
      </c>
      <c r="G14" s="7">
        <v>-1.2527999999999999</v>
      </c>
      <c r="H14" s="7">
        <f>EXP(G14)/(1+EXP(G14))</f>
        <v>0.22221582178108784</v>
      </c>
      <c r="I14" s="5"/>
      <c r="J14" s="7">
        <v>-2.1972</v>
      </c>
      <c r="K14" s="7">
        <f>EXP(J14)/(1+EXP(J14))</f>
        <v>0.10000221198200547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workbookViewId="0">
      <selection activeCell="E61" sqref="E61"/>
    </sheetView>
  </sheetViews>
  <sheetFormatPr defaultRowHeight="15" x14ac:dyDescent="0.25"/>
  <cols>
    <col min="1" max="1" width="28" style="19" bestFit="1" customWidth="1"/>
  </cols>
  <sheetData>
    <row r="1" spans="1:10" ht="30.75" thickBot="1" x14ac:dyDescent="0.3">
      <c r="A1" s="21" t="s">
        <v>33</v>
      </c>
      <c r="B1" s="20" t="s">
        <v>60</v>
      </c>
      <c r="C1" s="18" t="s">
        <v>42</v>
      </c>
      <c r="D1" s="20" t="s">
        <v>4</v>
      </c>
      <c r="E1" s="20" t="s">
        <v>34</v>
      </c>
      <c r="F1" s="20" t="s">
        <v>35</v>
      </c>
      <c r="G1" s="20" t="s">
        <v>36</v>
      </c>
      <c r="H1" s="18" t="s">
        <v>61</v>
      </c>
      <c r="J1" s="27"/>
    </row>
    <row r="2" spans="1:10" ht="30" x14ac:dyDescent="0.25">
      <c r="A2" s="23" t="s">
        <v>48</v>
      </c>
      <c r="B2" s="28">
        <v>-3.1259999999999999</v>
      </c>
      <c r="C2" s="29">
        <v>0.45250000000000001</v>
      </c>
      <c r="D2" s="26" t="s">
        <v>67</v>
      </c>
      <c r="E2" s="28">
        <v>-6.91</v>
      </c>
      <c r="F2" s="32" t="s">
        <v>37</v>
      </c>
      <c r="G2" s="34">
        <v>4.2049999999999997E-2</v>
      </c>
      <c r="H2" s="34">
        <v>1.823E-2</v>
      </c>
      <c r="J2" s="6"/>
    </row>
    <row r="3" spans="1:10" ht="30" x14ac:dyDescent="0.25">
      <c r="A3" s="22" t="s">
        <v>52</v>
      </c>
      <c r="B3" s="30">
        <v>-2.5102000000000002</v>
      </c>
      <c r="C3" s="31">
        <v>0.31919999999999998</v>
      </c>
      <c r="D3" s="17" t="s">
        <v>67</v>
      </c>
      <c r="E3" s="30">
        <v>-7.86</v>
      </c>
      <c r="F3" s="33" t="s">
        <v>37</v>
      </c>
      <c r="G3" s="35">
        <v>7.5149999999999995E-2</v>
      </c>
      <c r="H3" s="35">
        <v>2.2179999999999998E-2</v>
      </c>
      <c r="J3" s="6"/>
    </row>
    <row r="4" spans="1:10" ht="30" x14ac:dyDescent="0.25">
      <c r="A4" s="22" t="s">
        <v>56</v>
      </c>
      <c r="B4" s="30">
        <v>-1.8945000000000001</v>
      </c>
      <c r="C4" s="31">
        <v>0.36720000000000003</v>
      </c>
      <c r="D4" s="17" t="s">
        <v>67</v>
      </c>
      <c r="E4" s="30">
        <v>-5.16</v>
      </c>
      <c r="F4" s="33" t="s">
        <v>37</v>
      </c>
      <c r="G4" s="35">
        <v>0.13070000000000001</v>
      </c>
      <c r="H4" s="35">
        <v>4.1730000000000003E-2</v>
      </c>
      <c r="J4" s="6"/>
    </row>
    <row r="5" spans="1:10" x14ac:dyDescent="0.25">
      <c r="A5" s="22" t="s">
        <v>49</v>
      </c>
      <c r="B5" s="30">
        <v>-3.0672999999999999</v>
      </c>
      <c r="C5" s="31">
        <v>0.3211</v>
      </c>
      <c r="D5" s="17" t="s">
        <v>67</v>
      </c>
      <c r="E5" s="30">
        <v>-9.5500000000000007</v>
      </c>
      <c r="F5" s="33" t="s">
        <v>37</v>
      </c>
      <c r="G5" s="35">
        <v>4.4479999999999999E-2</v>
      </c>
      <c r="H5" s="35">
        <v>1.3650000000000001E-2</v>
      </c>
      <c r="J5" s="6"/>
    </row>
    <row r="6" spans="1:10" x14ac:dyDescent="0.25">
      <c r="A6" s="22" t="s">
        <v>53</v>
      </c>
      <c r="B6" s="30">
        <v>-2.4514999999999998</v>
      </c>
      <c r="C6" s="31">
        <v>0.187</v>
      </c>
      <c r="D6" s="17" t="s">
        <v>67</v>
      </c>
      <c r="E6" s="30">
        <v>-13.11</v>
      </c>
      <c r="F6" s="33" t="s">
        <v>37</v>
      </c>
      <c r="G6" s="35">
        <v>7.9329999999999998E-2</v>
      </c>
      <c r="H6" s="35">
        <v>1.366E-2</v>
      </c>
      <c r="J6" s="6"/>
    </row>
    <row r="7" spans="1:10" x14ac:dyDescent="0.25">
      <c r="A7" s="22" t="s">
        <v>57</v>
      </c>
      <c r="B7" s="30">
        <v>-1.8358000000000001</v>
      </c>
      <c r="C7" s="31">
        <v>0.32040000000000002</v>
      </c>
      <c r="D7" s="17" t="s">
        <v>67</v>
      </c>
      <c r="E7" s="30">
        <v>-5.73</v>
      </c>
      <c r="F7" s="33" t="s">
        <v>37</v>
      </c>
      <c r="G7" s="35">
        <v>0.1376</v>
      </c>
      <c r="H7" s="35">
        <v>3.8010000000000002E-2</v>
      </c>
      <c r="J7" s="6"/>
    </row>
    <row r="8" spans="1:10" ht="30" x14ac:dyDescent="0.25">
      <c r="A8" s="22" t="s">
        <v>50</v>
      </c>
      <c r="B8" s="30">
        <v>-2.0783</v>
      </c>
      <c r="C8" s="31">
        <v>0.49709999999999999</v>
      </c>
      <c r="D8" s="17" t="s">
        <v>67</v>
      </c>
      <c r="E8" s="30">
        <v>-4.18</v>
      </c>
      <c r="F8" s="33" t="s">
        <v>37</v>
      </c>
      <c r="G8" s="35">
        <v>0.11119999999999999</v>
      </c>
      <c r="H8" s="35">
        <v>4.9140000000000003E-2</v>
      </c>
      <c r="J8" s="6"/>
    </row>
    <row r="9" spans="1:10" ht="30" x14ac:dyDescent="0.25">
      <c r="A9" s="22" t="s">
        <v>54</v>
      </c>
      <c r="B9" s="30">
        <v>-1.4624999999999999</v>
      </c>
      <c r="C9" s="31">
        <v>0.36080000000000001</v>
      </c>
      <c r="D9" s="17" t="s">
        <v>67</v>
      </c>
      <c r="E9" s="30">
        <v>-4.05</v>
      </c>
      <c r="F9" s="33" t="s">
        <v>37</v>
      </c>
      <c r="G9" s="35">
        <v>0.18809999999999999</v>
      </c>
      <c r="H9" s="35">
        <v>5.5100000000000003E-2</v>
      </c>
      <c r="J9" s="6"/>
    </row>
    <row r="10" spans="1:10" ht="30" x14ac:dyDescent="0.25">
      <c r="A10" s="22" t="s">
        <v>58</v>
      </c>
      <c r="B10" s="30">
        <v>-0.8468</v>
      </c>
      <c r="C10" s="31">
        <v>0.38619999999999999</v>
      </c>
      <c r="D10" s="17" t="s">
        <v>67</v>
      </c>
      <c r="E10" s="30">
        <v>-2.19</v>
      </c>
      <c r="F10" s="33">
        <v>2.8299999999999999E-2</v>
      </c>
      <c r="G10" s="35">
        <v>0.30009999999999998</v>
      </c>
      <c r="H10" s="35">
        <v>8.1110000000000002E-2</v>
      </c>
      <c r="J10" s="6"/>
    </row>
    <row r="11" spans="1:10" x14ac:dyDescent="0.25">
      <c r="A11" s="22" t="s">
        <v>51</v>
      </c>
      <c r="B11" s="30">
        <v>-2.0196000000000001</v>
      </c>
      <c r="C11" s="31">
        <v>0.38929999999999998</v>
      </c>
      <c r="D11" s="17" t="s">
        <v>67</v>
      </c>
      <c r="E11" s="30">
        <v>-5.19</v>
      </c>
      <c r="F11" s="33" t="s">
        <v>37</v>
      </c>
      <c r="G11" s="35">
        <v>0.1172</v>
      </c>
      <c r="H11" s="35">
        <v>4.027E-2</v>
      </c>
      <c r="J11" s="6"/>
    </row>
    <row r="12" spans="1:10" x14ac:dyDescent="0.25">
      <c r="A12" s="22" t="s">
        <v>55</v>
      </c>
      <c r="B12" s="30">
        <v>-1.4038999999999999</v>
      </c>
      <c r="C12" s="31">
        <v>0.26340000000000002</v>
      </c>
      <c r="D12" s="17" t="s">
        <v>67</v>
      </c>
      <c r="E12" s="30">
        <v>-5.33</v>
      </c>
      <c r="F12" s="33" t="s">
        <v>37</v>
      </c>
      <c r="G12" s="35">
        <v>0.19719999999999999</v>
      </c>
      <c r="H12" s="35">
        <v>4.1700000000000001E-2</v>
      </c>
      <c r="J12" s="6"/>
    </row>
    <row r="13" spans="1:10" x14ac:dyDescent="0.25">
      <c r="A13" s="22" t="s">
        <v>59</v>
      </c>
      <c r="B13" s="30">
        <v>-0.78810000000000002</v>
      </c>
      <c r="C13" s="31">
        <v>0.3508</v>
      </c>
      <c r="D13" s="17" t="s">
        <v>67</v>
      </c>
      <c r="E13" s="30">
        <v>-2.25</v>
      </c>
      <c r="F13" s="33">
        <v>2.47E-2</v>
      </c>
      <c r="G13" s="35">
        <v>0.31259999999999999</v>
      </c>
      <c r="H13" s="35">
        <v>7.5380000000000003E-2</v>
      </c>
      <c r="J13" s="6"/>
    </row>
    <row r="14" spans="1:10" ht="30" x14ac:dyDescent="0.25">
      <c r="A14" s="22" t="s">
        <v>68</v>
      </c>
      <c r="B14" s="30">
        <v>-1.0305</v>
      </c>
      <c r="C14" s="31">
        <v>0.42059999999999997</v>
      </c>
      <c r="D14" s="17" t="s">
        <v>67</v>
      </c>
      <c r="E14" s="30">
        <v>-2.4500000000000002</v>
      </c>
      <c r="F14" s="33">
        <v>1.43E-2</v>
      </c>
      <c r="G14" s="35">
        <v>0.26300000000000001</v>
      </c>
      <c r="H14" s="35">
        <v>8.1530000000000005E-2</v>
      </c>
      <c r="J14" s="6"/>
    </row>
    <row r="15" spans="1:10" ht="30" x14ac:dyDescent="0.25">
      <c r="A15" s="22" t="s">
        <v>69</v>
      </c>
      <c r="B15" s="30">
        <v>-0.4148</v>
      </c>
      <c r="C15" s="31">
        <v>0.28299999999999997</v>
      </c>
      <c r="D15" s="17" t="s">
        <v>67</v>
      </c>
      <c r="E15" s="30">
        <v>-1.47</v>
      </c>
      <c r="F15" s="33">
        <v>0.14269999999999999</v>
      </c>
      <c r="G15" s="35">
        <v>0.39779999999999999</v>
      </c>
      <c r="H15" s="35">
        <v>6.7790000000000003E-2</v>
      </c>
      <c r="J15" s="6"/>
    </row>
    <row r="16" spans="1:10" ht="30" x14ac:dyDescent="0.25">
      <c r="A16" s="22" t="s">
        <v>70</v>
      </c>
      <c r="B16" s="31">
        <v>0.20100000000000001</v>
      </c>
      <c r="C16" s="31">
        <v>0.34510000000000002</v>
      </c>
      <c r="D16" s="17" t="s">
        <v>67</v>
      </c>
      <c r="E16" s="31">
        <v>0.57999999999999996</v>
      </c>
      <c r="F16" s="33">
        <v>0.56030000000000002</v>
      </c>
      <c r="G16" s="35">
        <v>0.55010000000000003</v>
      </c>
      <c r="H16" s="35">
        <v>8.5400000000000004E-2</v>
      </c>
      <c r="J16" s="6"/>
    </row>
    <row r="17" spans="1:10" x14ac:dyDescent="0.25">
      <c r="A17" s="22" t="s">
        <v>71</v>
      </c>
      <c r="B17" s="30">
        <v>-0.9718</v>
      </c>
      <c r="C17" s="31">
        <v>0.27539999999999998</v>
      </c>
      <c r="D17" s="17" t="s">
        <v>67</v>
      </c>
      <c r="E17" s="30">
        <v>-3.53</v>
      </c>
      <c r="F17" s="33">
        <v>4.0000000000000002E-4</v>
      </c>
      <c r="G17" s="35">
        <v>0.27450000000000002</v>
      </c>
      <c r="H17" s="35">
        <v>5.4859999999999999E-2</v>
      </c>
      <c r="J17" s="6"/>
    </row>
    <row r="18" spans="1:10" x14ac:dyDescent="0.25">
      <c r="A18" s="22" t="s">
        <v>72</v>
      </c>
      <c r="B18" s="30">
        <v>-0.35610000000000003</v>
      </c>
      <c r="C18" s="31">
        <v>0.1173</v>
      </c>
      <c r="D18" s="17" t="s">
        <v>67</v>
      </c>
      <c r="E18" s="30">
        <v>-3.04</v>
      </c>
      <c r="F18" s="33">
        <v>2.3999999999999998E-3</v>
      </c>
      <c r="G18" s="35">
        <v>0.41189999999999999</v>
      </c>
      <c r="H18" s="35">
        <v>2.8400000000000002E-2</v>
      </c>
      <c r="J18" s="6"/>
    </row>
    <row r="19" spans="1:10" x14ac:dyDescent="0.25">
      <c r="A19" s="22" t="s">
        <v>73</v>
      </c>
      <c r="B19" s="31">
        <v>0.25969999999999999</v>
      </c>
      <c r="C19" s="31">
        <v>0.29580000000000001</v>
      </c>
      <c r="D19" s="17" t="s">
        <v>67</v>
      </c>
      <c r="E19" s="31">
        <v>0.88</v>
      </c>
      <c r="F19" s="33">
        <v>0.38</v>
      </c>
      <c r="G19" s="35">
        <v>0.56459999999999999</v>
      </c>
      <c r="H19" s="35">
        <v>7.2709999999999997E-2</v>
      </c>
      <c r="J19" s="6"/>
    </row>
    <row r="20" spans="1:10" ht="30" x14ac:dyDescent="0.25">
      <c r="A20" s="22" t="s">
        <v>74</v>
      </c>
      <c r="B20" s="31">
        <v>1.7149999999999999E-2</v>
      </c>
      <c r="C20" s="31">
        <v>0.4839</v>
      </c>
      <c r="D20" s="17" t="s">
        <v>67</v>
      </c>
      <c r="E20" s="31">
        <v>0.04</v>
      </c>
      <c r="F20" s="33">
        <v>0.97170000000000001</v>
      </c>
      <c r="G20" s="35">
        <v>0.50429999999999997</v>
      </c>
      <c r="H20" s="35">
        <v>0.121</v>
      </c>
      <c r="J20" s="6"/>
    </row>
    <row r="21" spans="1:10" ht="30" x14ac:dyDescent="0.25">
      <c r="A21" s="22" t="s">
        <v>75</v>
      </c>
      <c r="B21" s="31">
        <v>0.63290000000000002</v>
      </c>
      <c r="C21" s="31">
        <v>0.35110000000000002</v>
      </c>
      <c r="D21" s="17" t="s">
        <v>67</v>
      </c>
      <c r="E21" s="31">
        <v>1.8</v>
      </c>
      <c r="F21" s="33">
        <v>7.1400000000000005E-2</v>
      </c>
      <c r="G21" s="35">
        <v>0.65310000000000001</v>
      </c>
      <c r="H21" s="35">
        <v>7.954E-2</v>
      </c>
      <c r="J21" s="6"/>
    </row>
    <row r="22" spans="1:10" ht="30" x14ac:dyDescent="0.25">
      <c r="A22" s="22" t="s">
        <v>76</v>
      </c>
      <c r="B22" s="31">
        <v>1.2485999999999999</v>
      </c>
      <c r="C22" s="31">
        <v>0.38500000000000001</v>
      </c>
      <c r="D22" s="17" t="s">
        <v>67</v>
      </c>
      <c r="E22" s="31">
        <v>3.24</v>
      </c>
      <c r="F22" s="33">
        <v>1.1999999999999999E-3</v>
      </c>
      <c r="G22" s="35">
        <v>0.77710000000000001</v>
      </c>
      <c r="H22" s="35">
        <v>6.6699999999999995E-2</v>
      </c>
      <c r="J22" s="6"/>
    </row>
    <row r="23" spans="1:10" x14ac:dyDescent="0.25">
      <c r="A23" s="22" t="s">
        <v>77</v>
      </c>
      <c r="B23" s="31">
        <v>7.5829999999999995E-2</v>
      </c>
      <c r="C23" s="31">
        <v>0.37309999999999999</v>
      </c>
      <c r="D23" s="17" t="s">
        <v>67</v>
      </c>
      <c r="E23" s="31">
        <v>0.2</v>
      </c>
      <c r="F23" s="33">
        <v>0.83899999999999997</v>
      </c>
      <c r="G23" s="35">
        <v>0.51890000000000003</v>
      </c>
      <c r="H23" s="35">
        <v>9.3149999999999997E-2</v>
      </c>
      <c r="J23" s="6"/>
    </row>
    <row r="24" spans="1:10" x14ac:dyDescent="0.25">
      <c r="A24" s="22" t="s">
        <v>78</v>
      </c>
      <c r="B24" s="31">
        <v>0.69159999999999999</v>
      </c>
      <c r="C24" s="31">
        <v>0.25109999999999999</v>
      </c>
      <c r="D24" s="17" t="s">
        <v>67</v>
      </c>
      <c r="E24" s="31">
        <v>2.75</v>
      </c>
      <c r="F24" s="33">
        <v>5.8999999999999999E-3</v>
      </c>
      <c r="G24" s="35">
        <v>0.6663</v>
      </c>
      <c r="H24" s="35">
        <v>5.5829999999999998E-2</v>
      </c>
      <c r="J24" s="6"/>
    </row>
    <row r="25" spans="1:10" x14ac:dyDescent="0.25">
      <c r="A25" s="22" t="s">
        <v>79</v>
      </c>
      <c r="B25" s="31">
        <v>1.3072999999999999</v>
      </c>
      <c r="C25" s="31">
        <v>0.35039999999999999</v>
      </c>
      <c r="D25" s="17" t="s">
        <v>67</v>
      </c>
      <c r="E25" s="31">
        <v>3.73</v>
      </c>
      <c r="F25" s="33">
        <v>2.0000000000000001E-4</v>
      </c>
      <c r="G25" s="35">
        <v>0.78710000000000002</v>
      </c>
      <c r="H25" s="35">
        <v>5.8720000000000001E-2</v>
      </c>
      <c r="J25" s="6"/>
    </row>
    <row r="26" spans="1:10" x14ac:dyDescent="0.25">
      <c r="A26" s="22"/>
      <c r="B26" s="17"/>
      <c r="C26" s="17"/>
      <c r="D26" s="17"/>
      <c r="E26" s="17"/>
      <c r="F26" s="17"/>
      <c r="G26" s="17"/>
      <c r="H26" s="17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59CB4-C2D7-44F9-83E7-13986344F702}">
  <dimension ref="A1:I63"/>
  <sheetViews>
    <sheetView workbookViewId="0">
      <selection activeCell="D33" sqref="D33"/>
    </sheetView>
  </sheetViews>
  <sheetFormatPr defaultRowHeight="15" x14ac:dyDescent="0.25"/>
  <cols>
    <col min="1" max="1" width="11.42578125" bestFit="1" customWidth="1"/>
    <col min="3" max="3" width="7.85546875" customWidth="1"/>
    <col min="4" max="4" width="10.28515625" customWidth="1"/>
    <col min="5" max="5" width="9.42578125" customWidth="1"/>
    <col min="6" max="6" width="10.42578125" customWidth="1"/>
    <col min="7" max="8" width="8.85546875" style="5"/>
  </cols>
  <sheetData>
    <row r="1" spans="1:9" x14ac:dyDescent="0.25">
      <c r="A1" s="8" t="s">
        <v>115</v>
      </c>
    </row>
    <row r="2" spans="1:9" ht="30" x14ac:dyDescent="0.25">
      <c r="A2" s="1" t="s">
        <v>0</v>
      </c>
      <c r="B2" s="1" t="s">
        <v>1</v>
      </c>
      <c r="C2" s="1" t="s">
        <v>2</v>
      </c>
      <c r="D2" s="1" t="s">
        <v>113</v>
      </c>
      <c r="E2" s="1" t="s">
        <v>114</v>
      </c>
      <c r="F2" s="5" t="s">
        <v>5</v>
      </c>
      <c r="I2" s="9"/>
    </row>
    <row r="3" spans="1:9" x14ac:dyDescent="0.25">
      <c r="A3" s="25" t="s">
        <v>46</v>
      </c>
      <c r="B3" s="19" t="s">
        <v>62</v>
      </c>
      <c r="C3" t="s">
        <v>64</v>
      </c>
      <c r="D3" s="11">
        <v>-1.179675381</v>
      </c>
      <c r="E3" s="11">
        <f t="shared" ref="E3:E14" si="0">1/(1+EXP(-1*D3))</f>
        <v>0.23511056861626362</v>
      </c>
      <c r="F3" s="12">
        <v>2</v>
      </c>
      <c r="I3" s="11"/>
    </row>
    <row r="4" spans="1:9" x14ac:dyDescent="0.25">
      <c r="A4" s="25" t="s">
        <v>46</v>
      </c>
      <c r="B4" s="19" t="s">
        <v>62</v>
      </c>
      <c r="C4" t="s">
        <v>65</v>
      </c>
      <c r="D4" s="11">
        <v>-0.56906490700000001</v>
      </c>
      <c r="E4" s="11">
        <f t="shared" si="0"/>
        <v>0.36145262066604561</v>
      </c>
      <c r="F4" s="12">
        <v>3</v>
      </c>
      <c r="I4" s="11"/>
    </row>
    <row r="5" spans="1:9" x14ac:dyDescent="0.25">
      <c r="A5" s="25" t="s">
        <v>46</v>
      </c>
      <c r="B5" s="19" t="s">
        <v>62</v>
      </c>
      <c r="C5" t="s">
        <v>66</v>
      </c>
      <c r="D5" s="11">
        <v>4.1545566999999999E-2</v>
      </c>
      <c r="E5" s="11">
        <f t="shared" si="0"/>
        <v>0.51038489806892018</v>
      </c>
      <c r="F5" s="12">
        <v>4</v>
      </c>
      <c r="I5" s="11"/>
    </row>
    <row r="6" spans="1:9" x14ac:dyDescent="0.25">
      <c r="A6" s="25" t="s">
        <v>46</v>
      </c>
      <c r="B6" s="19" t="s">
        <v>63</v>
      </c>
      <c r="C6" t="s">
        <v>64</v>
      </c>
      <c r="D6" s="11">
        <v>-0.94466896899999997</v>
      </c>
      <c r="E6" s="11">
        <f t="shared" si="0"/>
        <v>0.27995819809903616</v>
      </c>
      <c r="F6" s="12"/>
      <c r="I6" s="11"/>
    </row>
    <row r="7" spans="1:9" x14ac:dyDescent="0.25">
      <c r="A7" s="25" t="s">
        <v>46</v>
      </c>
      <c r="B7" s="19" t="s">
        <v>63</v>
      </c>
      <c r="C7" t="s">
        <v>65</v>
      </c>
      <c r="D7" s="11">
        <v>-0.33405849500000001</v>
      </c>
      <c r="E7" s="11">
        <f t="shared" si="0"/>
        <v>0.4172534577226501</v>
      </c>
      <c r="F7" s="12"/>
      <c r="I7" s="11"/>
    </row>
    <row r="8" spans="1:9" x14ac:dyDescent="0.25">
      <c r="A8" s="25" t="s">
        <v>46</v>
      </c>
      <c r="B8" s="19" t="s">
        <v>63</v>
      </c>
      <c r="C8" t="s">
        <v>66</v>
      </c>
      <c r="D8" s="11">
        <v>0.27655197999999998</v>
      </c>
      <c r="E8" s="11">
        <f t="shared" si="0"/>
        <v>0.56870069398151335</v>
      </c>
      <c r="F8" s="12"/>
      <c r="I8" s="11"/>
    </row>
    <row r="9" spans="1:9" x14ac:dyDescent="0.25">
      <c r="A9" s="25" t="s">
        <v>47</v>
      </c>
      <c r="B9" s="19" t="s">
        <v>62</v>
      </c>
      <c r="C9" t="s">
        <v>64</v>
      </c>
      <c r="D9" s="11">
        <v>-0.12204843999999999</v>
      </c>
      <c r="E9" s="11">
        <f t="shared" si="0"/>
        <v>0.46952570891249168</v>
      </c>
      <c r="F9" s="12"/>
      <c r="I9" s="11"/>
    </row>
    <row r="10" spans="1:9" x14ac:dyDescent="0.25">
      <c r="A10" s="25" t="s">
        <v>47</v>
      </c>
      <c r="B10" s="19" t="s">
        <v>62</v>
      </c>
      <c r="C10" t="s">
        <v>65</v>
      </c>
      <c r="D10" s="11">
        <v>0.48856203399999998</v>
      </c>
      <c r="E10" s="11">
        <f t="shared" si="0"/>
        <v>0.61976762584430134</v>
      </c>
      <c r="F10" s="12"/>
      <c r="I10" s="11"/>
    </row>
    <row r="11" spans="1:9" x14ac:dyDescent="0.25">
      <c r="A11" s="25" t="s">
        <v>47</v>
      </c>
      <c r="B11" s="19" t="s">
        <v>62</v>
      </c>
      <c r="C11" t="s">
        <v>66</v>
      </c>
      <c r="D11" s="11">
        <v>1.0991725080000001</v>
      </c>
      <c r="E11" s="11">
        <f t="shared" si="0"/>
        <v>0.75010502641252597</v>
      </c>
      <c r="F11" s="12"/>
      <c r="I11" s="11"/>
    </row>
    <row r="12" spans="1:9" x14ac:dyDescent="0.25">
      <c r="A12" s="25" t="s">
        <v>47</v>
      </c>
      <c r="B12" s="19" t="s">
        <v>63</v>
      </c>
      <c r="C12" t="s">
        <v>64</v>
      </c>
      <c r="D12" s="11">
        <v>0.112957972</v>
      </c>
      <c r="E12" s="11">
        <f t="shared" si="0"/>
        <v>0.52820950443766601</v>
      </c>
      <c r="F12" s="12"/>
      <c r="I12" s="11"/>
    </row>
    <row r="13" spans="1:9" x14ac:dyDescent="0.25">
      <c r="A13" s="25" t="s">
        <v>47</v>
      </c>
      <c r="B13" s="19" t="s">
        <v>63</v>
      </c>
      <c r="C13" t="s">
        <v>65</v>
      </c>
      <c r="D13" s="11">
        <v>0.723568447</v>
      </c>
      <c r="E13" s="11">
        <f t="shared" si="0"/>
        <v>0.67339232888810963</v>
      </c>
      <c r="F13" s="12"/>
      <c r="I13" s="11"/>
    </row>
    <row r="14" spans="1:9" x14ac:dyDescent="0.25">
      <c r="A14" s="25" t="s">
        <v>47</v>
      </c>
      <c r="B14" s="19" t="s">
        <v>63</v>
      </c>
      <c r="C14" t="s">
        <v>66</v>
      </c>
      <c r="D14" s="11">
        <v>1.3341789209999999</v>
      </c>
      <c r="E14" s="11">
        <f t="shared" si="0"/>
        <v>0.79153103719899398</v>
      </c>
      <c r="F14" s="12"/>
      <c r="I14" s="11"/>
    </row>
    <row r="15" spans="1:9" x14ac:dyDescent="0.25">
      <c r="A15" s="10"/>
      <c r="D15" s="6"/>
      <c r="E15" s="11"/>
      <c r="F15" s="13"/>
      <c r="G15" s="12"/>
      <c r="H15" s="12"/>
      <c r="I15" s="11"/>
    </row>
    <row r="16" spans="1:9" x14ac:dyDescent="0.25">
      <c r="A16" s="8" t="s">
        <v>116</v>
      </c>
    </row>
    <row r="17" spans="1:9" ht="30" x14ac:dyDescent="0.25">
      <c r="A17" s="1" t="s">
        <v>0</v>
      </c>
      <c r="B17" s="1" t="s">
        <v>1</v>
      </c>
      <c r="C17" s="1" t="s">
        <v>2</v>
      </c>
      <c r="D17" s="1" t="s">
        <v>108</v>
      </c>
      <c r="E17" s="1" t="s">
        <v>107</v>
      </c>
      <c r="F17" s="5" t="s">
        <v>5</v>
      </c>
      <c r="I17" s="9"/>
    </row>
    <row r="18" spans="1:9" x14ac:dyDescent="0.25">
      <c r="A18" s="25" t="s">
        <v>46</v>
      </c>
      <c r="B18" t="s">
        <v>62</v>
      </c>
      <c r="C18" t="s">
        <v>64</v>
      </c>
      <c r="D18" s="11">
        <v>-2.6161421699999998</v>
      </c>
      <c r="E18" s="11">
        <f t="shared" ref="E18:E29" si="1">1/(1+EXP(-1*D18))</f>
        <v>6.8106735549093148E-2</v>
      </c>
      <c r="F18" s="12">
        <v>2</v>
      </c>
      <c r="I18" s="11"/>
    </row>
    <row r="19" spans="1:9" x14ac:dyDescent="0.25">
      <c r="A19" s="25" t="s">
        <v>46</v>
      </c>
      <c r="B19" t="s">
        <v>62</v>
      </c>
      <c r="C19" t="s">
        <v>65</v>
      </c>
      <c r="D19" s="11">
        <v>-2.0055316900000002</v>
      </c>
      <c r="E19" s="11">
        <f t="shared" si="1"/>
        <v>0.11862335236885979</v>
      </c>
      <c r="F19" s="12">
        <v>3</v>
      </c>
      <c r="I19" s="11"/>
    </row>
    <row r="20" spans="1:9" x14ac:dyDescent="0.25">
      <c r="A20" s="25" t="s">
        <v>46</v>
      </c>
      <c r="B20" t="s">
        <v>62</v>
      </c>
      <c r="C20" t="s">
        <v>66</v>
      </c>
      <c r="D20" s="11">
        <v>-1.3949212200000001</v>
      </c>
      <c r="E20" s="11">
        <f t="shared" si="1"/>
        <v>0.19862327416332859</v>
      </c>
      <c r="F20" s="12">
        <v>4</v>
      </c>
      <c r="I20" s="11"/>
    </row>
    <row r="21" spans="1:9" x14ac:dyDescent="0.25">
      <c r="A21" s="25" t="s">
        <v>46</v>
      </c>
      <c r="B21" t="s">
        <v>63</v>
      </c>
      <c r="C21" t="s">
        <v>64</v>
      </c>
      <c r="D21" s="11">
        <v>-3.1894215199999998</v>
      </c>
      <c r="E21" s="11">
        <f t="shared" si="1"/>
        <v>3.9565756114465091E-2</v>
      </c>
      <c r="G21" s="12"/>
      <c r="I21" s="11"/>
    </row>
    <row r="22" spans="1:9" x14ac:dyDescent="0.25">
      <c r="A22" s="25" t="s">
        <v>46</v>
      </c>
      <c r="B22" t="s">
        <v>63</v>
      </c>
      <c r="C22" t="s">
        <v>65</v>
      </c>
      <c r="D22" s="11">
        <v>-2.5788110500000001</v>
      </c>
      <c r="E22" s="11">
        <f t="shared" si="1"/>
        <v>7.0514617636934993E-2</v>
      </c>
      <c r="G22" s="12"/>
      <c r="I22" s="11"/>
    </row>
    <row r="23" spans="1:9" x14ac:dyDescent="0.25">
      <c r="A23" s="25" t="s">
        <v>46</v>
      </c>
      <c r="B23" t="s">
        <v>63</v>
      </c>
      <c r="C23" t="s">
        <v>66</v>
      </c>
      <c r="D23" s="11">
        <v>-1.96820057</v>
      </c>
      <c r="E23" s="11">
        <f t="shared" si="1"/>
        <v>0.12258229468991741</v>
      </c>
      <c r="G23" s="12"/>
      <c r="I23" s="11"/>
    </row>
    <row r="24" spans="1:9" x14ac:dyDescent="0.25">
      <c r="A24" s="10" t="s">
        <v>47</v>
      </c>
      <c r="B24" t="s">
        <v>62</v>
      </c>
      <c r="C24" t="s">
        <v>64</v>
      </c>
      <c r="D24" s="11">
        <v>-1.55851523</v>
      </c>
      <c r="E24" s="11">
        <f t="shared" si="1"/>
        <v>0.17385980509531168</v>
      </c>
      <c r="G24" s="12"/>
      <c r="I24" s="11"/>
    </row>
    <row r="25" spans="1:9" x14ac:dyDescent="0.25">
      <c r="A25" s="10" t="s">
        <v>47</v>
      </c>
      <c r="B25" t="s">
        <v>62</v>
      </c>
      <c r="C25" t="s">
        <v>65</v>
      </c>
      <c r="D25" s="11">
        <v>-0.94790474999999996</v>
      </c>
      <c r="E25" s="11">
        <f t="shared" si="1"/>
        <v>0.27930638883181386</v>
      </c>
      <c r="G25" s="12"/>
      <c r="I25" s="11"/>
    </row>
    <row r="26" spans="1:9" x14ac:dyDescent="0.25">
      <c r="A26" s="10" t="s">
        <v>47</v>
      </c>
      <c r="B26" t="s">
        <v>62</v>
      </c>
      <c r="C26" t="s">
        <v>66</v>
      </c>
      <c r="D26" s="11">
        <v>-0.33729428</v>
      </c>
      <c r="E26" s="11">
        <f t="shared" si="1"/>
        <v>0.41646687815403083</v>
      </c>
      <c r="G26" s="12"/>
      <c r="I26" s="11"/>
    </row>
    <row r="27" spans="1:9" x14ac:dyDescent="0.25">
      <c r="A27" s="10" t="s">
        <v>47</v>
      </c>
      <c r="B27" t="s">
        <v>63</v>
      </c>
      <c r="C27" t="s">
        <v>64</v>
      </c>
      <c r="D27" s="11">
        <v>-2.1317945800000002</v>
      </c>
      <c r="E27" s="11">
        <f t="shared" si="1"/>
        <v>0.10604474650735607</v>
      </c>
      <c r="G27" s="12"/>
      <c r="I27" s="11"/>
    </row>
    <row r="28" spans="1:9" x14ac:dyDescent="0.25">
      <c r="A28" s="10" t="s">
        <v>47</v>
      </c>
      <c r="B28" t="s">
        <v>63</v>
      </c>
      <c r="C28" t="s">
        <v>65</v>
      </c>
      <c r="D28" s="11">
        <v>-1.5211841100000001</v>
      </c>
      <c r="E28" s="11">
        <f t="shared" si="1"/>
        <v>0.17928721936807307</v>
      </c>
      <c r="G28" s="12"/>
      <c r="I28" s="11"/>
    </row>
    <row r="29" spans="1:9" x14ac:dyDescent="0.25">
      <c r="A29" s="10" t="s">
        <v>47</v>
      </c>
      <c r="B29" t="s">
        <v>63</v>
      </c>
      <c r="C29" t="s">
        <v>66</v>
      </c>
      <c r="D29" s="11">
        <v>-0.91057363000000002</v>
      </c>
      <c r="E29" s="11">
        <f t="shared" si="1"/>
        <v>0.28688246915059734</v>
      </c>
      <c r="G29" s="12"/>
      <c r="I29" s="11"/>
    </row>
    <row r="30" spans="1:9" x14ac:dyDescent="0.25">
      <c r="A30" s="10"/>
      <c r="D30" s="14"/>
      <c r="E30" s="11"/>
      <c r="F30" s="11"/>
      <c r="G30" s="12"/>
      <c r="I30" s="11"/>
    </row>
    <row r="31" spans="1:9" x14ac:dyDescent="0.25">
      <c r="A31" s="15"/>
      <c r="B31" s="14"/>
      <c r="C31" s="14"/>
      <c r="D31" s="14"/>
      <c r="E31" s="14"/>
      <c r="F31" s="14"/>
      <c r="G31" s="4"/>
      <c r="H31" s="4"/>
      <c r="I31" s="11"/>
    </row>
    <row r="32" spans="1:9" x14ac:dyDescent="0.25">
      <c r="A32" s="16"/>
      <c r="D32" s="11">
        <f>D3-D4</f>
        <v>-0.61061047400000001</v>
      </c>
      <c r="G32" s="4"/>
      <c r="H32" s="4"/>
      <c r="I32" s="11"/>
    </row>
    <row r="33" spans="1:9" x14ac:dyDescent="0.25">
      <c r="A33" s="16"/>
      <c r="D33" s="11">
        <f>D4-D5</f>
        <v>-0.61061047400000001</v>
      </c>
      <c r="G33" s="11"/>
      <c r="H33" s="4"/>
    </row>
    <row r="34" spans="1:9" x14ac:dyDescent="0.25">
      <c r="A34" s="55"/>
      <c r="G34" s="11"/>
    </row>
    <row r="35" spans="1:9" x14ac:dyDescent="0.25">
      <c r="A35" s="55"/>
      <c r="G35" s="11"/>
      <c r="H35" s="4"/>
    </row>
    <row r="36" spans="1:9" x14ac:dyDescent="0.25">
      <c r="A36" s="55"/>
      <c r="G36" s="11"/>
    </row>
    <row r="37" spans="1:9" x14ac:dyDescent="0.25">
      <c r="A37" s="55"/>
      <c r="G37" s="11"/>
      <c r="H37" s="4"/>
    </row>
    <row r="38" spans="1:9" x14ac:dyDescent="0.25">
      <c r="A38" s="55"/>
      <c r="G38" s="11"/>
      <c r="H38" s="4"/>
      <c r="I38" s="11"/>
    </row>
    <row r="39" spans="1:9" x14ac:dyDescent="0.25">
      <c r="A39" s="55"/>
      <c r="G39" s="11"/>
    </row>
    <row r="40" spans="1:9" x14ac:dyDescent="0.25">
      <c r="A40" s="55"/>
      <c r="B40" s="14"/>
      <c r="C40" s="14"/>
      <c r="D40" s="14"/>
      <c r="E40" s="14"/>
      <c r="F40" s="14"/>
      <c r="G40" s="11"/>
    </row>
    <row r="41" spans="1:9" x14ac:dyDescent="0.25">
      <c r="A41" s="55"/>
      <c r="B41" s="14"/>
      <c r="C41" s="14"/>
      <c r="D41" s="14"/>
      <c r="E41" s="14"/>
      <c r="F41" s="14"/>
      <c r="G41" s="11"/>
      <c r="H41" s="4"/>
    </row>
    <row r="42" spans="1:9" x14ac:dyDescent="0.25">
      <c r="A42" s="55"/>
      <c r="B42" s="14"/>
      <c r="C42" s="14"/>
      <c r="D42" s="14"/>
      <c r="E42" s="14"/>
      <c r="F42" s="14"/>
      <c r="G42" s="11"/>
      <c r="H42" s="4"/>
    </row>
    <row r="43" spans="1:9" x14ac:dyDescent="0.25">
      <c r="A43" s="55"/>
      <c r="B43" s="14"/>
      <c r="C43" s="14"/>
      <c r="D43" s="14"/>
      <c r="E43" s="14"/>
      <c r="F43" s="14"/>
      <c r="G43" s="11"/>
      <c r="H43" s="4"/>
    </row>
    <row r="44" spans="1:9" x14ac:dyDescent="0.25">
      <c r="A44" s="55"/>
      <c r="B44" s="14"/>
      <c r="C44" s="14"/>
      <c r="D44" s="14"/>
      <c r="E44" s="14"/>
      <c r="F44" s="14"/>
      <c r="G44" s="11"/>
      <c r="H44" s="4"/>
    </row>
    <row r="45" spans="1:9" x14ac:dyDescent="0.25">
      <c r="A45" s="55"/>
      <c r="B45" s="14"/>
      <c r="C45" s="14"/>
      <c r="D45" s="14"/>
      <c r="E45" s="14"/>
      <c r="F45" s="14"/>
      <c r="G45" s="4"/>
      <c r="H45" s="4"/>
    </row>
    <row r="46" spans="1:9" x14ac:dyDescent="0.25">
      <c r="A46" s="55"/>
      <c r="B46" s="14"/>
      <c r="C46" s="14"/>
      <c r="D46" s="14"/>
      <c r="E46" s="14"/>
      <c r="F46" s="14"/>
      <c r="G46" s="4"/>
      <c r="H46" s="4"/>
    </row>
    <row r="47" spans="1:9" x14ac:dyDescent="0.25">
      <c r="A47" s="15"/>
      <c r="B47" s="14"/>
      <c r="C47" s="14"/>
      <c r="D47" s="14"/>
      <c r="E47" s="14"/>
      <c r="F47" s="14"/>
      <c r="G47" s="4"/>
      <c r="H47" s="4"/>
    </row>
    <row r="48" spans="1:9" x14ac:dyDescent="0.25">
      <c r="A48" s="15"/>
      <c r="B48" s="14"/>
      <c r="C48" s="14"/>
      <c r="D48" s="14"/>
      <c r="E48" s="14"/>
      <c r="F48" s="14"/>
      <c r="G48" s="4"/>
      <c r="H48" s="4"/>
    </row>
    <row r="49" spans="1:8" x14ac:dyDescent="0.25">
      <c r="A49" s="15"/>
      <c r="B49" s="14"/>
      <c r="C49" s="14"/>
      <c r="D49" s="14"/>
      <c r="E49" s="14"/>
      <c r="F49" s="14"/>
      <c r="G49" s="4"/>
      <c r="H49" s="4"/>
    </row>
    <row r="50" spans="1:8" x14ac:dyDescent="0.25">
      <c r="A50" s="15"/>
      <c r="B50" s="14"/>
      <c r="C50" s="14"/>
      <c r="D50" s="14"/>
      <c r="E50" s="14"/>
      <c r="F50" s="14"/>
      <c r="G50" s="4"/>
      <c r="H50" s="4"/>
    </row>
    <row r="51" spans="1:8" x14ac:dyDescent="0.25">
      <c r="A51" s="15"/>
      <c r="B51" s="14"/>
      <c r="C51" s="14"/>
      <c r="D51" s="14"/>
      <c r="E51" s="14"/>
      <c r="F51" s="14"/>
      <c r="G51" s="4"/>
      <c r="H51" s="4"/>
    </row>
    <row r="52" spans="1:8" x14ac:dyDescent="0.25">
      <c r="A52" s="15"/>
      <c r="B52" s="14"/>
      <c r="C52" s="14"/>
      <c r="D52" s="14"/>
      <c r="E52" s="14"/>
      <c r="F52" s="14"/>
      <c r="G52" s="4"/>
      <c r="H52" s="4"/>
    </row>
    <row r="53" spans="1:8" x14ac:dyDescent="0.25">
      <c r="A53" s="15"/>
      <c r="B53" s="14"/>
      <c r="C53" s="14"/>
      <c r="D53" s="14"/>
      <c r="E53" s="14"/>
      <c r="F53" s="14"/>
      <c r="G53" s="4"/>
      <c r="H53" s="4"/>
    </row>
    <row r="54" spans="1:8" x14ac:dyDescent="0.25">
      <c r="A54" s="15"/>
      <c r="B54" s="14"/>
      <c r="C54" s="14"/>
      <c r="D54" s="14"/>
      <c r="E54" s="14"/>
      <c r="F54" s="14"/>
      <c r="G54" s="4"/>
      <c r="H54" s="4"/>
    </row>
    <row r="55" spans="1:8" x14ac:dyDescent="0.25">
      <c r="A55" s="15"/>
      <c r="B55" s="14"/>
      <c r="C55" s="14"/>
      <c r="D55" s="14"/>
      <c r="E55" s="14"/>
      <c r="F55" s="14"/>
      <c r="G55" s="4"/>
      <c r="H55" s="4"/>
    </row>
    <row r="56" spans="1:8" x14ac:dyDescent="0.25">
      <c r="A56" s="15"/>
      <c r="B56" s="14"/>
      <c r="C56" s="14"/>
      <c r="D56" s="14"/>
      <c r="E56" s="14"/>
      <c r="F56" s="14"/>
      <c r="G56" s="4"/>
      <c r="H56" s="4"/>
    </row>
    <row r="57" spans="1:8" x14ac:dyDescent="0.25">
      <c r="A57" s="15"/>
      <c r="B57" s="14"/>
      <c r="C57" s="14"/>
      <c r="D57" s="14"/>
      <c r="E57" s="14"/>
      <c r="F57" s="14"/>
      <c r="G57" s="4"/>
      <c r="H57" s="4"/>
    </row>
    <row r="58" spans="1:8" x14ac:dyDescent="0.25">
      <c r="A58" s="15"/>
      <c r="B58" s="14"/>
      <c r="C58" s="14"/>
      <c r="D58" s="14"/>
      <c r="E58" s="14"/>
      <c r="F58" s="14"/>
      <c r="G58" s="4"/>
      <c r="H58" s="4"/>
    </row>
    <row r="59" spans="1:8" x14ac:dyDescent="0.25">
      <c r="A59" s="15"/>
      <c r="B59" s="14"/>
      <c r="C59" s="14"/>
      <c r="D59" s="14"/>
      <c r="E59" s="14"/>
      <c r="F59" s="14"/>
      <c r="G59" s="4"/>
      <c r="H59" s="4"/>
    </row>
    <row r="60" spans="1:8" x14ac:dyDescent="0.25">
      <c r="A60" s="15"/>
      <c r="B60" s="14"/>
      <c r="C60" s="14"/>
      <c r="D60" s="14"/>
      <c r="E60" s="14"/>
      <c r="F60" s="14"/>
      <c r="G60" s="4"/>
      <c r="H60" s="4"/>
    </row>
    <row r="61" spans="1:8" x14ac:dyDescent="0.25">
      <c r="A61" s="15"/>
      <c r="B61" s="14"/>
      <c r="C61" s="14"/>
      <c r="D61" s="14"/>
      <c r="E61" s="14"/>
      <c r="F61" s="14"/>
      <c r="G61" s="4"/>
      <c r="H61" s="4"/>
    </row>
    <row r="62" spans="1:8" x14ac:dyDescent="0.25">
      <c r="A62" s="15"/>
      <c r="B62" s="14"/>
      <c r="C62" s="14"/>
      <c r="D62" s="14"/>
      <c r="E62" s="14"/>
      <c r="F62" s="14"/>
      <c r="G62" s="4"/>
      <c r="H62" s="4"/>
    </row>
    <row r="63" spans="1:8" x14ac:dyDescent="0.25">
      <c r="A63" s="15"/>
      <c r="B63" s="14"/>
      <c r="C63" s="14"/>
      <c r="D63" s="14"/>
      <c r="E63" s="14"/>
      <c r="F63" s="14"/>
      <c r="G63" s="4"/>
      <c r="H63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3"/>
  <sheetViews>
    <sheetView workbookViewId="0">
      <selection activeCell="G3" sqref="G3"/>
    </sheetView>
  </sheetViews>
  <sheetFormatPr defaultRowHeight="15" x14ac:dyDescent="0.25"/>
  <cols>
    <col min="1" max="1" width="11.42578125" bestFit="1" customWidth="1"/>
    <col min="3" max="3" width="7.85546875" customWidth="1"/>
    <col min="5" max="5" width="9.42578125" customWidth="1"/>
    <col min="6" max="7" width="10.42578125" customWidth="1"/>
    <col min="8" max="9" width="9.140625" style="5"/>
  </cols>
  <sheetData>
    <row r="1" spans="1:10" x14ac:dyDescent="0.25">
      <c r="A1" s="8" t="s">
        <v>117</v>
      </c>
    </row>
    <row r="2" spans="1:10" ht="30" x14ac:dyDescent="0.25">
      <c r="A2" s="1" t="s">
        <v>0</v>
      </c>
      <c r="B2" s="1" t="s">
        <v>1</v>
      </c>
      <c r="C2" s="1" t="s">
        <v>2</v>
      </c>
      <c r="D2" s="1" t="s">
        <v>109</v>
      </c>
      <c r="E2" s="1" t="s">
        <v>110</v>
      </c>
      <c r="F2" s="1" t="s">
        <v>88</v>
      </c>
      <c r="G2" s="1" t="s">
        <v>89</v>
      </c>
      <c r="H2" s="5" t="s">
        <v>5</v>
      </c>
      <c r="J2" s="9"/>
    </row>
    <row r="3" spans="1:10" x14ac:dyDescent="0.25">
      <c r="A3" s="25" t="s">
        <v>46</v>
      </c>
      <c r="B3" s="19" t="s">
        <v>62</v>
      </c>
      <c r="C3" t="s">
        <v>64</v>
      </c>
      <c r="D3" s="11">
        <v>1.4003000000000001</v>
      </c>
      <c r="E3" s="11">
        <f>EXP(D3)/(1+EXP(D3))</f>
        <v>0.80223148971218294</v>
      </c>
      <c r="F3" s="11">
        <f t="shared" ref="F3:F14" si="0">D3*-1</f>
        <v>-1.4003000000000001</v>
      </c>
      <c r="G3" s="11">
        <f t="shared" ref="G3:G14" si="1">1-E3</f>
        <v>0.19776851028781706</v>
      </c>
      <c r="H3" s="12">
        <v>2</v>
      </c>
      <c r="J3" s="11"/>
    </row>
    <row r="4" spans="1:10" x14ac:dyDescent="0.25">
      <c r="A4" s="25" t="s">
        <v>46</v>
      </c>
      <c r="B4" s="19" t="s">
        <v>62</v>
      </c>
      <c r="C4" t="s">
        <v>65</v>
      </c>
      <c r="D4" s="11">
        <v>0.95150000000000001</v>
      </c>
      <c r="E4" s="11">
        <f t="shared" ref="E4:E14" si="2">EXP(D4)/(1+EXP(D4))</f>
        <v>0.72141674006347567</v>
      </c>
      <c r="F4" s="11">
        <f t="shared" si="0"/>
        <v>-0.95150000000000001</v>
      </c>
      <c r="G4" s="11">
        <f t="shared" si="1"/>
        <v>0.27858325993652433</v>
      </c>
      <c r="H4" s="12">
        <v>3</v>
      </c>
      <c r="J4" s="11"/>
    </row>
    <row r="5" spans="1:10" x14ac:dyDescent="0.25">
      <c r="A5" s="25" t="s">
        <v>46</v>
      </c>
      <c r="B5" s="19" t="s">
        <v>62</v>
      </c>
      <c r="C5" t="s">
        <v>66</v>
      </c>
      <c r="D5" s="11">
        <v>0.50280000000000002</v>
      </c>
      <c r="E5" s="11">
        <f t="shared" si="2"/>
        <v>0.62311711562111449</v>
      </c>
      <c r="F5" s="11">
        <f t="shared" si="0"/>
        <v>-0.50280000000000002</v>
      </c>
      <c r="G5" s="11">
        <f t="shared" si="1"/>
        <v>0.37688288437888551</v>
      </c>
      <c r="H5" s="12">
        <v>4</v>
      </c>
      <c r="J5" s="11"/>
    </row>
    <row r="6" spans="1:10" x14ac:dyDescent="0.25">
      <c r="A6" s="25" t="s">
        <v>46</v>
      </c>
      <c r="B6" s="19" t="s">
        <v>63</v>
      </c>
      <c r="C6" t="s">
        <v>64</v>
      </c>
      <c r="D6" s="11">
        <v>0.98150000000000004</v>
      </c>
      <c r="E6" s="11">
        <f t="shared" si="2"/>
        <v>0.72740574771471855</v>
      </c>
      <c r="F6" s="11">
        <f t="shared" si="0"/>
        <v>-0.98150000000000004</v>
      </c>
      <c r="G6" s="11">
        <f t="shared" si="1"/>
        <v>0.27259425228528145</v>
      </c>
      <c r="H6" s="12"/>
      <c r="J6" s="11"/>
    </row>
    <row r="7" spans="1:10" x14ac:dyDescent="0.25">
      <c r="A7" s="25" t="s">
        <v>46</v>
      </c>
      <c r="B7" s="19" t="s">
        <v>63</v>
      </c>
      <c r="C7" t="s">
        <v>65</v>
      </c>
      <c r="D7" s="11">
        <v>0.53269999999999995</v>
      </c>
      <c r="E7" s="11">
        <f t="shared" si="2"/>
        <v>0.63011262363894605</v>
      </c>
      <c r="F7" s="11">
        <f t="shared" si="0"/>
        <v>-0.53269999999999995</v>
      </c>
      <c r="G7" s="11">
        <f t="shared" si="1"/>
        <v>0.36988737636105395</v>
      </c>
      <c r="H7" s="12"/>
      <c r="J7" s="11"/>
    </row>
    <row r="8" spans="1:10" x14ac:dyDescent="0.25">
      <c r="A8" s="25" t="s">
        <v>46</v>
      </c>
      <c r="B8" s="19" t="s">
        <v>63</v>
      </c>
      <c r="C8" t="s">
        <v>66</v>
      </c>
      <c r="D8" s="11">
        <v>8.3960000000000007E-2</v>
      </c>
      <c r="E8" s="11">
        <f t="shared" si="2"/>
        <v>0.52097767831742936</v>
      </c>
      <c r="F8" s="11">
        <f t="shared" si="0"/>
        <v>-8.3960000000000007E-2</v>
      </c>
      <c r="G8" s="11">
        <f t="shared" si="1"/>
        <v>0.47902232168257064</v>
      </c>
      <c r="H8" s="12"/>
      <c r="J8" s="11"/>
    </row>
    <row r="9" spans="1:10" x14ac:dyDescent="0.25">
      <c r="A9" s="25" t="s">
        <v>47</v>
      </c>
      <c r="B9" s="19" t="s">
        <v>62</v>
      </c>
      <c r="C9" t="s">
        <v>64</v>
      </c>
      <c r="D9" s="11">
        <v>0.4486</v>
      </c>
      <c r="E9" s="11">
        <f t="shared" si="2"/>
        <v>0.61030631989302375</v>
      </c>
      <c r="F9" s="11">
        <f t="shared" si="0"/>
        <v>-0.4486</v>
      </c>
      <c r="G9" s="11">
        <f t="shared" si="1"/>
        <v>0.38969368010697625</v>
      </c>
      <c r="H9" s="12"/>
      <c r="J9" s="11"/>
    </row>
    <row r="10" spans="1:10" x14ac:dyDescent="0.25">
      <c r="A10" s="25" t="s">
        <v>47</v>
      </c>
      <c r="B10" s="19" t="s">
        <v>62</v>
      </c>
      <c r="C10" t="s">
        <v>65</v>
      </c>
      <c r="D10" s="11">
        <v>-1.2E-4</v>
      </c>
      <c r="E10" s="11">
        <f t="shared" si="2"/>
        <v>0.499970000000036</v>
      </c>
      <c r="F10" s="11">
        <f t="shared" si="0"/>
        <v>1.2E-4</v>
      </c>
      <c r="G10" s="11">
        <f t="shared" si="1"/>
        <v>0.500029999999964</v>
      </c>
      <c r="H10" s="12"/>
      <c r="J10" s="11"/>
    </row>
    <row r="11" spans="1:10" x14ac:dyDescent="0.25">
      <c r="A11" s="25" t="s">
        <v>47</v>
      </c>
      <c r="B11" s="19" t="s">
        <v>62</v>
      </c>
      <c r="C11" t="s">
        <v>66</v>
      </c>
      <c r="D11" s="11">
        <v>-0.44890000000000002</v>
      </c>
      <c r="E11" s="11">
        <f t="shared" si="2"/>
        <v>0.38962233271379432</v>
      </c>
      <c r="F11" s="11">
        <f t="shared" si="0"/>
        <v>0.44890000000000002</v>
      </c>
      <c r="G11" s="11">
        <f t="shared" si="1"/>
        <v>0.61037766728620568</v>
      </c>
      <c r="H11" s="12"/>
      <c r="J11" s="11"/>
    </row>
    <row r="12" spans="1:10" x14ac:dyDescent="0.25">
      <c r="A12" s="25" t="s">
        <v>47</v>
      </c>
      <c r="B12" s="19" t="s">
        <v>63</v>
      </c>
      <c r="C12" t="s">
        <v>64</v>
      </c>
      <c r="D12" s="11">
        <v>2.981E-2</v>
      </c>
      <c r="E12" s="11">
        <f t="shared" si="2"/>
        <v>0.50745194816899308</v>
      </c>
      <c r="F12" s="11">
        <f t="shared" si="0"/>
        <v>-2.981E-2</v>
      </c>
      <c r="G12" s="11">
        <f t="shared" si="1"/>
        <v>0.49254805183100692</v>
      </c>
      <c r="H12" s="12"/>
      <c r="J12" s="11"/>
    </row>
    <row r="13" spans="1:10" x14ac:dyDescent="0.25">
      <c r="A13" s="25" t="s">
        <v>47</v>
      </c>
      <c r="B13" s="19" t="s">
        <v>63</v>
      </c>
      <c r="C13" t="s">
        <v>65</v>
      </c>
      <c r="D13" s="11">
        <v>-0.41889999999999999</v>
      </c>
      <c r="E13" s="11">
        <f t="shared" si="2"/>
        <v>0.39678000041362027</v>
      </c>
      <c r="F13" s="11">
        <f t="shared" si="0"/>
        <v>0.41889999999999999</v>
      </c>
      <c r="G13" s="11">
        <f t="shared" si="1"/>
        <v>0.60321999958637973</v>
      </c>
      <c r="H13" s="12"/>
      <c r="J13" s="11"/>
    </row>
    <row r="14" spans="1:10" x14ac:dyDescent="0.25">
      <c r="A14" s="25" t="s">
        <v>47</v>
      </c>
      <c r="B14" s="19" t="s">
        <v>63</v>
      </c>
      <c r="C14" t="s">
        <v>66</v>
      </c>
      <c r="D14" s="11">
        <v>-0.86770000000000003</v>
      </c>
      <c r="E14" s="11">
        <f t="shared" si="2"/>
        <v>0.29573310942653142</v>
      </c>
      <c r="F14" s="11">
        <f t="shared" si="0"/>
        <v>0.86770000000000003</v>
      </c>
      <c r="G14" s="11">
        <f t="shared" si="1"/>
        <v>0.70426689057346858</v>
      </c>
      <c r="H14" s="12"/>
      <c r="J14" s="11"/>
    </row>
    <row r="15" spans="1:10" x14ac:dyDescent="0.25">
      <c r="A15" s="10"/>
      <c r="D15" s="6"/>
      <c r="E15" s="11"/>
      <c r="F15" s="13"/>
      <c r="G15" s="11"/>
      <c r="H15" s="12"/>
      <c r="I15" s="12"/>
      <c r="J15" s="11"/>
    </row>
    <row r="16" spans="1:10" x14ac:dyDescent="0.25">
      <c r="A16" s="8" t="s">
        <v>118</v>
      </c>
    </row>
    <row r="17" spans="1:10" ht="30" x14ac:dyDescent="0.25">
      <c r="A17" s="1" t="s">
        <v>0</v>
      </c>
      <c r="B17" s="1" t="s">
        <v>1</v>
      </c>
      <c r="C17" s="1" t="s">
        <v>2</v>
      </c>
      <c r="D17" s="1" t="s">
        <v>111</v>
      </c>
      <c r="E17" s="1" t="s">
        <v>112</v>
      </c>
      <c r="G17" s="1"/>
      <c r="H17" s="5" t="s">
        <v>5</v>
      </c>
      <c r="J17" s="9"/>
    </row>
    <row r="18" spans="1:10" x14ac:dyDescent="0.25">
      <c r="A18" s="25" t="s">
        <v>46</v>
      </c>
      <c r="B18" t="s">
        <v>62</v>
      </c>
      <c r="C18" t="s">
        <v>64</v>
      </c>
      <c r="D18" s="11">
        <v>-1.2393000000000001</v>
      </c>
      <c r="E18" s="11">
        <f>EXP(D18)/(1+EXP(D18))</f>
        <v>0.2245578543656053</v>
      </c>
      <c r="G18" s="11"/>
      <c r="H18" s="12">
        <v>2</v>
      </c>
      <c r="J18" s="11"/>
    </row>
    <row r="19" spans="1:10" x14ac:dyDescent="0.25">
      <c r="A19" s="25" t="s">
        <v>46</v>
      </c>
      <c r="B19" t="s">
        <v>62</v>
      </c>
      <c r="C19" t="s">
        <v>65</v>
      </c>
      <c r="D19" s="11">
        <v>-0.7641</v>
      </c>
      <c r="E19" s="11">
        <f t="shared" ref="E19:E28" si="3">EXP(D19)/(1+EXP(D19))</f>
        <v>0.31775677446357981</v>
      </c>
      <c r="G19" s="11"/>
      <c r="H19" s="12">
        <v>3</v>
      </c>
      <c r="J19" s="11"/>
    </row>
    <row r="20" spans="1:10" x14ac:dyDescent="0.25">
      <c r="A20" s="25" t="s">
        <v>46</v>
      </c>
      <c r="B20" t="s">
        <v>62</v>
      </c>
      <c r="C20" t="s">
        <v>66</v>
      </c>
      <c r="D20" s="11">
        <v>-0.2888</v>
      </c>
      <c r="E20" s="11">
        <f t="shared" si="3"/>
        <v>0.4282976722848435</v>
      </c>
      <c r="G20" s="11"/>
      <c r="H20" s="12">
        <v>4</v>
      </c>
      <c r="J20" s="11"/>
    </row>
    <row r="21" spans="1:10" x14ac:dyDescent="0.25">
      <c r="A21" s="25" t="s">
        <v>46</v>
      </c>
      <c r="B21" t="s">
        <v>63</v>
      </c>
      <c r="C21" t="s">
        <v>64</v>
      </c>
      <c r="D21" s="11">
        <v>-2.0182000000000002</v>
      </c>
      <c r="E21" s="11">
        <f t="shared" si="3"/>
        <v>0.11730524302696692</v>
      </c>
      <c r="G21" s="11"/>
      <c r="H21" s="12"/>
      <c r="J21" s="11"/>
    </row>
    <row r="22" spans="1:10" x14ac:dyDescent="0.25">
      <c r="A22" s="25" t="s">
        <v>46</v>
      </c>
      <c r="B22" t="s">
        <v>63</v>
      </c>
      <c r="C22" t="s">
        <v>65</v>
      </c>
      <c r="D22" s="11">
        <v>-1.5428999999999999</v>
      </c>
      <c r="E22" s="11">
        <f t="shared" si="3"/>
        <v>0.17611409550308607</v>
      </c>
      <c r="G22" s="11"/>
      <c r="H22" s="12"/>
      <c r="J22" s="11"/>
    </row>
    <row r="23" spans="1:10" x14ac:dyDescent="0.25">
      <c r="A23" s="25" t="s">
        <v>46</v>
      </c>
      <c r="B23" t="s">
        <v>63</v>
      </c>
      <c r="C23" t="s">
        <v>66</v>
      </c>
      <c r="D23" s="11">
        <v>-1.0677000000000001</v>
      </c>
      <c r="E23" s="11">
        <f t="shared" si="3"/>
        <v>0.25584072658752777</v>
      </c>
      <c r="G23" s="11"/>
      <c r="H23" s="12"/>
      <c r="J23" s="11"/>
    </row>
    <row r="24" spans="1:10" x14ac:dyDescent="0.25">
      <c r="A24" s="10" t="s">
        <v>47</v>
      </c>
      <c r="B24" t="s">
        <v>62</v>
      </c>
      <c r="C24" t="s">
        <v>64</v>
      </c>
      <c r="D24" s="11">
        <v>-0.81679999999999997</v>
      </c>
      <c r="E24" s="11">
        <f t="shared" si="3"/>
        <v>0.30644335296084652</v>
      </c>
      <c r="G24" s="11"/>
      <c r="H24" s="12"/>
      <c r="J24" s="11"/>
    </row>
    <row r="25" spans="1:10" x14ac:dyDescent="0.25">
      <c r="A25" s="10" t="s">
        <v>47</v>
      </c>
      <c r="B25" t="s">
        <v>62</v>
      </c>
      <c r="C25" t="s">
        <v>65</v>
      </c>
      <c r="D25" s="11">
        <v>-0.34160000000000001</v>
      </c>
      <c r="E25" s="11">
        <f t="shared" si="3"/>
        <v>0.41542087036534076</v>
      </c>
      <c r="G25" s="11"/>
      <c r="H25" s="12"/>
      <c r="J25" s="11"/>
    </row>
    <row r="26" spans="1:10" x14ac:dyDescent="0.25">
      <c r="A26" s="10" t="s">
        <v>47</v>
      </c>
      <c r="B26" t="s">
        <v>62</v>
      </c>
      <c r="C26" t="s">
        <v>66</v>
      </c>
      <c r="D26" s="11">
        <v>0.13370000000000001</v>
      </c>
      <c r="E26" s="11">
        <f t="shared" si="3"/>
        <v>0.53337529759972546</v>
      </c>
      <c r="G26" s="11"/>
      <c r="H26" s="12"/>
      <c r="J26" s="11"/>
    </row>
    <row r="27" spans="1:10" x14ac:dyDescent="0.25">
      <c r="A27" s="10" t="s">
        <v>47</v>
      </c>
      <c r="B27" t="s">
        <v>63</v>
      </c>
      <c r="C27" t="s">
        <v>64</v>
      </c>
      <c r="D27" s="11">
        <v>-1.5956999999999999</v>
      </c>
      <c r="E27" s="11">
        <f t="shared" si="3"/>
        <v>0.16858345748214681</v>
      </c>
      <c r="G27" s="11"/>
      <c r="H27" s="12"/>
      <c r="J27" s="11"/>
    </row>
    <row r="28" spans="1:10" x14ac:dyDescent="0.25">
      <c r="A28" s="10" t="s">
        <v>47</v>
      </c>
      <c r="B28" t="s">
        <v>63</v>
      </c>
      <c r="C28" t="s">
        <v>65</v>
      </c>
      <c r="D28" s="11">
        <v>-1.1204000000000001</v>
      </c>
      <c r="E28" s="11">
        <f t="shared" si="3"/>
        <v>0.24593709519647641</v>
      </c>
      <c r="G28" s="11"/>
      <c r="H28" s="12"/>
      <c r="J28" s="11"/>
    </row>
    <row r="29" spans="1:10" x14ac:dyDescent="0.25">
      <c r="A29" s="10" t="s">
        <v>47</v>
      </c>
      <c r="B29" t="s">
        <v>63</v>
      </c>
      <c r="C29" t="s">
        <v>66</v>
      </c>
      <c r="D29" s="11">
        <v>-0.64510000000000001</v>
      </c>
      <c r="E29" s="11">
        <f>EXP(D29)/(1+EXP(D29))</f>
        <v>0.34409458909004637</v>
      </c>
      <c r="G29" s="11"/>
      <c r="H29" s="12"/>
      <c r="J29" s="11"/>
    </row>
    <row r="30" spans="1:10" x14ac:dyDescent="0.25">
      <c r="A30" s="10"/>
      <c r="D30" s="14"/>
      <c r="E30" s="11"/>
      <c r="F30" s="11"/>
      <c r="G30" s="11"/>
      <c r="H30" s="12"/>
      <c r="J30" s="11"/>
    </row>
    <row r="31" spans="1:10" x14ac:dyDescent="0.25">
      <c r="A31" s="15"/>
      <c r="B31" s="14"/>
      <c r="C31" s="14"/>
      <c r="D31" s="14"/>
      <c r="E31" s="14"/>
      <c r="F31" s="14"/>
      <c r="G31" s="16"/>
      <c r="H31" s="4"/>
      <c r="I31" s="4"/>
      <c r="J31" s="11"/>
    </row>
    <row r="32" spans="1:10" x14ac:dyDescent="0.25">
      <c r="A32" s="16"/>
      <c r="G32" s="16"/>
      <c r="H32" s="4"/>
      <c r="I32" s="4"/>
      <c r="J32" s="11"/>
    </row>
    <row r="33" spans="1:10" x14ac:dyDescent="0.25">
      <c r="A33" s="16"/>
      <c r="G33" s="16"/>
      <c r="H33" s="4"/>
      <c r="I33" s="4"/>
    </row>
    <row r="34" spans="1:10" x14ac:dyDescent="0.25">
      <c r="A34" s="16"/>
      <c r="G34" s="16"/>
    </row>
    <row r="35" spans="1:10" x14ac:dyDescent="0.25">
      <c r="A35" s="16"/>
      <c r="G35" s="16"/>
      <c r="H35" s="4"/>
      <c r="I35" s="4"/>
    </row>
    <row r="36" spans="1:10" x14ac:dyDescent="0.25">
      <c r="A36" s="16"/>
      <c r="G36" s="16"/>
    </row>
    <row r="37" spans="1:10" x14ac:dyDescent="0.25">
      <c r="A37" s="16"/>
      <c r="G37" s="16"/>
      <c r="H37" s="4"/>
      <c r="I37" s="4"/>
    </row>
    <row r="38" spans="1:10" x14ac:dyDescent="0.25">
      <c r="A38" s="16"/>
      <c r="G38" s="16"/>
      <c r="H38" s="4"/>
      <c r="I38" s="4"/>
      <c r="J38" s="11"/>
    </row>
    <row r="39" spans="1:10" x14ac:dyDescent="0.25">
      <c r="A39" s="16"/>
      <c r="G39" s="16"/>
    </row>
    <row r="40" spans="1:10" x14ac:dyDescent="0.25">
      <c r="A40" s="16"/>
      <c r="B40" s="14"/>
      <c r="C40" s="14"/>
      <c r="D40" s="14"/>
      <c r="E40" s="14"/>
      <c r="F40" s="14"/>
      <c r="G40" s="16"/>
    </row>
    <row r="41" spans="1:10" x14ac:dyDescent="0.25">
      <c r="A41" s="15"/>
      <c r="B41" s="14"/>
      <c r="C41" s="14"/>
      <c r="D41" s="14"/>
      <c r="E41" s="14"/>
      <c r="F41" s="14"/>
      <c r="G41" s="14"/>
      <c r="H41" s="4"/>
      <c r="I41" s="4"/>
    </row>
    <row r="42" spans="1:10" x14ac:dyDescent="0.25">
      <c r="A42" s="15"/>
      <c r="B42" s="14"/>
      <c r="C42" s="14"/>
      <c r="D42" s="14"/>
      <c r="E42" s="14"/>
      <c r="F42" s="14"/>
      <c r="G42" s="14"/>
      <c r="H42" s="4"/>
      <c r="I42" s="4"/>
    </row>
    <row r="43" spans="1:10" x14ac:dyDescent="0.25">
      <c r="A43" s="15"/>
      <c r="B43" s="14"/>
      <c r="C43" s="14"/>
      <c r="D43" s="14"/>
      <c r="E43" s="14"/>
      <c r="F43" s="14"/>
      <c r="G43" s="14"/>
      <c r="H43" s="4"/>
      <c r="I43" s="4"/>
    </row>
    <row r="44" spans="1:10" x14ac:dyDescent="0.25">
      <c r="A44" s="15"/>
      <c r="B44" s="14"/>
      <c r="C44" s="14"/>
      <c r="D44" s="14"/>
      <c r="E44" s="14"/>
      <c r="F44" s="14"/>
      <c r="G44" s="14"/>
      <c r="H44" s="4"/>
      <c r="I44" s="4"/>
    </row>
    <row r="45" spans="1:10" x14ac:dyDescent="0.25">
      <c r="A45" s="15"/>
      <c r="B45" s="14"/>
      <c r="C45" s="14"/>
      <c r="D45" s="14"/>
      <c r="E45" s="14"/>
      <c r="F45" s="14"/>
      <c r="G45" s="14"/>
      <c r="H45" s="4"/>
      <c r="I45" s="4"/>
    </row>
    <row r="46" spans="1:10" x14ac:dyDescent="0.25">
      <c r="A46" s="15"/>
      <c r="B46" s="14"/>
      <c r="C46" s="14"/>
      <c r="D46" s="14"/>
      <c r="E46" s="14"/>
      <c r="F46" s="14"/>
      <c r="G46" s="14"/>
      <c r="H46" s="4"/>
      <c r="I46" s="4"/>
    </row>
    <row r="47" spans="1:10" x14ac:dyDescent="0.25">
      <c r="A47" s="15"/>
      <c r="B47" s="14"/>
      <c r="C47" s="14"/>
      <c r="D47" s="14"/>
      <c r="E47" s="14"/>
      <c r="F47" s="14"/>
      <c r="G47" s="14"/>
      <c r="H47" s="4"/>
      <c r="I47" s="4"/>
    </row>
    <row r="48" spans="1:10" x14ac:dyDescent="0.25">
      <c r="A48" s="15"/>
      <c r="B48" s="14"/>
      <c r="C48" s="14"/>
      <c r="D48" s="14"/>
      <c r="E48" s="14"/>
      <c r="F48" s="14"/>
      <c r="G48" s="14"/>
      <c r="H48" s="4"/>
      <c r="I48" s="4"/>
    </row>
    <row r="49" spans="1:9" x14ac:dyDescent="0.25">
      <c r="A49" s="15"/>
      <c r="B49" s="14"/>
      <c r="C49" s="14"/>
      <c r="D49" s="14"/>
      <c r="E49" s="14"/>
      <c r="F49" s="14"/>
      <c r="G49" s="14"/>
      <c r="H49" s="4"/>
      <c r="I49" s="4"/>
    </row>
    <row r="50" spans="1:9" x14ac:dyDescent="0.25">
      <c r="A50" s="15"/>
      <c r="B50" s="14"/>
      <c r="C50" s="14"/>
      <c r="D50" s="14"/>
      <c r="E50" s="14"/>
      <c r="F50" s="14"/>
      <c r="G50" s="14"/>
      <c r="H50" s="4"/>
      <c r="I50" s="4"/>
    </row>
    <row r="51" spans="1:9" x14ac:dyDescent="0.25">
      <c r="A51" s="15"/>
      <c r="B51" s="14"/>
      <c r="C51" s="14"/>
      <c r="D51" s="14"/>
      <c r="E51" s="14"/>
      <c r="F51" s="14"/>
      <c r="G51" s="14"/>
      <c r="H51" s="4"/>
      <c r="I51" s="4"/>
    </row>
    <row r="52" spans="1:9" x14ac:dyDescent="0.25">
      <c r="A52" s="15"/>
      <c r="B52" s="14"/>
      <c r="C52" s="14"/>
      <c r="D52" s="14"/>
      <c r="E52" s="14"/>
      <c r="F52" s="14"/>
      <c r="G52" s="14"/>
      <c r="H52" s="4"/>
      <c r="I52" s="4"/>
    </row>
    <row r="53" spans="1:9" x14ac:dyDescent="0.25">
      <c r="A53" s="15"/>
      <c r="B53" s="14"/>
      <c r="C53" s="14"/>
      <c r="D53" s="14"/>
      <c r="E53" s="14"/>
      <c r="F53" s="14"/>
      <c r="G53" s="14"/>
      <c r="H53" s="4"/>
      <c r="I53" s="4"/>
    </row>
    <row r="54" spans="1:9" x14ac:dyDescent="0.25">
      <c r="A54" s="15"/>
      <c r="B54" s="14"/>
      <c r="C54" s="14"/>
      <c r="D54" s="14"/>
      <c r="E54" s="14"/>
      <c r="F54" s="14"/>
      <c r="G54" s="14"/>
      <c r="H54" s="4"/>
      <c r="I54" s="4"/>
    </row>
    <row r="55" spans="1:9" x14ac:dyDescent="0.25">
      <c r="A55" s="15"/>
      <c r="B55" s="14"/>
      <c r="C55" s="14"/>
      <c r="D55" s="14"/>
      <c r="E55" s="14"/>
      <c r="F55" s="14"/>
      <c r="G55" s="14"/>
      <c r="H55" s="4"/>
      <c r="I55" s="4"/>
    </row>
    <row r="56" spans="1:9" x14ac:dyDescent="0.25">
      <c r="A56" s="15"/>
      <c r="B56" s="14"/>
      <c r="C56" s="14"/>
      <c r="D56" s="14"/>
      <c r="E56" s="14"/>
      <c r="F56" s="14"/>
      <c r="G56" s="14"/>
      <c r="H56" s="4"/>
      <c r="I56" s="4"/>
    </row>
    <row r="57" spans="1:9" x14ac:dyDescent="0.25">
      <c r="A57" s="15"/>
      <c r="B57" s="14"/>
      <c r="C57" s="14"/>
      <c r="D57" s="14"/>
      <c r="E57" s="14"/>
      <c r="F57" s="14"/>
      <c r="G57" s="14"/>
      <c r="H57" s="4"/>
      <c r="I57" s="4"/>
    </row>
    <row r="58" spans="1:9" x14ac:dyDescent="0.25">
      <c r="A58" s="15"/>
      <c r="B58" s="14"/>
      <c r="C58" s="14"/>
      <c r="D58" s="14"/>
      <c r="E58" s="14"/>
      <c r="F58" s="14"/>
      <c r="G58" s="14"/>
      <c r="H58" s="4"/>
      <c r="I58" s="4"/>
    </row>
    <row r="59" spans="1:9" x14ac:dyDescent="0.25">
      <c r="A59" s="15"/>
      <c r="B59" s="14"/>
      <c r="C59" s="14"/>
      <c r="D59" s="14"/>
      <c r="E59" s="14"/>
      <c r="F59" s="14"/>
      <c r="G59" s="14"/>
      <c r="H59" s="4"/>
      <c r="I59" s="4"/>
    </row>
    <row r="60" spans="1:9" x14ac:dyDescent="0.25">
      <c r="A60" s="15"/>
      <c r="B60" s="14"/>
      <c r="C60" s="14"/>
      <c r="D60" s="14"/>
      <c r="E60" s="14"/>
      <c r="F60" s="14"/>
      <c r="G60" s="14"/>
      <c r="H60" s="4"/>
      <c r="I60" s="4"/>
    </row>
    <row r="61" spans="1:9" x14ac:dyDescent="0.25">
      <c r="A61" s="15"/>
      <c r="B61" s="14"/>
      <c r="C61" s="14"/>
      <c r="D61" s="14"/>
      <c r="E61" s="14"/>
      <c r="F61" s="14"/>
      <c r="G61" s="14"/>
      <c r="H61" s="4"/>
      <c r="I61" s="4"/>
    </row>
    <row r="62" spans="1:9" x14ac:dyDescent="0.25">
      <c r="A62" s="15"/>
      <c r="B62" s="14"/>
      <c r="C62" s="14"/>
      <c r="D62" s="14"/>
      <c r="E62" s="14"/>
      <c r="F62" s="14"/>
      <c r="G62" s="14"/>
      <c r="H62" s="4"/>
      <c r="I62" s="4"/>
    </row>
    <row r="63" spans="1:9" x14ac:dyDescent="0.25">
      <c r="A63" s="15"/>
      <c r="B63" s="14"/>
      <c r="C63" s="14"/>
      <c r="D63" s="14"/>
      <c r="E63" s="14"/>
      <c r="F63" s="14"/>
      <c r="G63" s="14"/>
      <c r="H63" s="4"/>
      <c r="I63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2a Figures</vt:lpstr>
      <vt:lpstr>2b Logits and Probs</vt:lpstr>
      <vt:lpstr>2b Prop Odds Figure</vt:lpstr>
      <vt:lpstr>2b Partial Prop Odds Figures</vt:lpstr>
      <vt:lpstr>2b Nominal Figures</vt:lpstr>
      <vt:lpstr>'2b Partial Prop Odds Figures'!OLE_LINK1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dcterms:created xsi:type="dcterms:W3CDTF">2014-11-10T01:55:54Z</dcterms:created>
  <dcterms:modified xsi:type="dcterms:W3CDTF">2023-02-21T21:17:16Z</dcterms:modified>
</cp:coreProperties>
</file>