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5_PSQF6270\PSQF6270_Example2ab\"/>
    </mc:Choice>
  </mc:AlternateContent>
  <xr:revisionPtr revIDLastSave="0" documentId="13_ncr:1_{966F66FD-5313-416E-939F-58A12BEA3C9B}" xr6:coauthVersionLast="47" xr6:coauthVersionMax="47" xr10:uidLastSave="{00000000-0000-0000-0000-000000000000}"/>
  <bookViews>
    <workbookView xWindow="6150" yWindow="930" windowWidth="24230" windowHeight="20390" tabRatio="704" activeTab="1" xr2:uid="{00000000-000D-0000-FFFF-FFFF00000000}"/>
  </bookViews>
  <sheets>
    <sheet name="Probability" sheetId="10" r:id="rId1"/>
    <sheet name="2a Figures" sheetId="7" r:id="rId2"/>
    <sheet name="2b Logits and Probs" sheetId="2" r:id="rId3"/>
    <sheet name="2b Prop Odds Figure" sheetId="6" r:id="rId4"/>
    <sheet name="2b Partial Prop Odds Figures" sheetId="9" r:id="rId5"/>
    <sheet name="2b Nominal Figures" sheetId="5" r:id="rId6"/>
  </sheets>
  <externalReferences>
    <externalReference r:id="rId7"/>
  </externalReferences>
  <definedNames>
    <definedName name="OLE_LINK1" localSheetId="4">'2b Partial Prop Odds Figures'!$A$34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2" i="10" l="1"/>
  <c r="E121" i="10"/>
  <c r="E120" i="10"/>
  <c r="E119" i="10"/>
  <c r="E118" i="10"/>
  <c r="E117" i="10"/>
  <c r="E116" i="10"/>
  <c r="E115" i="10"/>
  <c r="E114" i="10"/>
  <c r="D111" i="10"/>
  <c r="D110" i="10"/>
  <c r="D109" i="10"/>
  <c r="D108" i="10"/>
  <c r="D107" i="10"/>
  <c r="D106" i="10"/>
  <c r="D105" i="10"/>
  <c r="D104" i="10"/>
  <c r="D103" i="10"/>
  <c r="E4" i="10"/>
  <c r="A4" i="10"/>
  <c r="A5" i="10" s="1"/>
  <c r="A3" i="10"/>
  <c r="F3" i="10" s="1"/>
  <c r="F2" i="10"/>
  <c r="E2" i="10"/>
  <c r="D2" i="10"/>
  <c r="B2" i="10"/>
  <c r="C2" i="10" s="1"/>
  <c r="F4" i="10" l="1"/>
  <c r="B5" i="10"/>
  <c r="C5" i="10" s="1"/>
  <c r="D5" i="10"/>
  <c r="E5" i="10"/>
  <c r="A6" i="10"/>
  <c r="F5" i="10"/>
  <c r="B4" i="10"/>
  <c r="C4" i="10" s="1"/>
  <c r="D4" i="10"/>
  <c r="B3" i="10"/>
  <c r="C3" i="10" s="1"/>
  <c r="D3" i="10"/>
  <c r="E3" i="10"/>
  <c r="D6" i="10" l="1"/>
  <c r="B6" i="10"/>
  <c r="C6" i="10" s="1"/>
  <c r="A7" i="10"/>
  <c r="E6" i="10"/>
  <c r="F6" i="10"/>
  <c r="F7" i="10" l="1"/>
  <c r="E7" i="10"/>
  <c r="A8" i="10"/>
  <c r="D7" i="10"/>
  <c r="B7" i="10"/>
  <c r="C7" i="10" s="1"/>
  <c r="B8" i="10" l="1"/>
  <c r="C8" i="10" s="1"/>
  <c r="A9" i="10"/>
  <c r="F8" i="10"/>
  <c r="E8" i="10"/>
  <c r="D8" i="10"/>
  <c r="B9" i="10" l="1"/>
  <c r="C9" i="10" s="1"/>
  <c r="A10" i="10"/>
  <c r="D9" i="10"/>
  <c r="F9" i="10"/>
  <c r="E9" i="10"/>
  <c r="D10" i="10" l="1"/>
  <c r="F10" i="10"/>
  <c r="A11" i="10"/>
  <c r="E10" i="10"/>
  <c r="B10" i="10"/>
  <c r="C10" i="10" s="1"/>
  <c r="F11" i="10" l="1"/>
  <c r="E11" i="10"/>
  <c r="D11" i="10"/>
  <c r="B11" i="10"/>
  <c r="C11" i="10" s="1"/>
  <c r="A12" i="10"/>
  <c r="A13" i="10" l="1"/>
  <c r="B12" i="10"/>
  <c r="C12" i="10" s="1"/>
  <c r="D12" i="10"/>
  <c r="E12" i="10"/>
  <c r="F12" i="10"/>
  <c r="B13" i="10" l="1"/>
  <c r="C13" i="10" s="1"/>
  <c r="E13" i="10"/>
  <c r="A14" i="10"/>
  <c r="F13" i="10"/>
  <c r="D13" i="10"/>
  <c r="D14" i="10" l="1"/>
  <c r="B14" i="10"/>
  <c r="C14" i="10" s="1"/>
  <c r="A15" i="10"/>
  <c r="F14" i="10"/>
  <c r="E14" i="10"/>
  <c r="F15" i="10" l="1"/>
  <c r="E15" i="10"/>
  <c r="A16" i="10"/>
  <c r="D15" i="10"/>
  <c r="B15" i="10"/>
  <c r="C15" i="10" s="1"/>
  <c r="A17" i="10" l="1"/>
  <c r="B16" i="10"/>
  <c r="C16" i="10" s="1"/>
  <c r="F16" i="10"/>
  <c r="E16" i="10"/>
  <c r="D16" i="10"/>
  <c r="B17" i="10" l="1"/>
  <c r="C17" i="10" s="1"/>
  <c r="A18" i="10"/>
  <c r="F17" i="10"/>
  <c r="E17" i="10"/>
  <c r="D17" i="10"/>
  <c r="D18" i="10" l="1"/>
  <c r="E18" i="10"/>
  <c r="A19" i="10"/>
  <c r="F18" i="10"/>
  <c r="B18" i="10"/>
  <c r="C18" i="10" s="1"/>
  <c r="F19" i="10" l="1"/>
  <c r="E19" i="10"/>
  <c r="D19" i="10"/>
  <c r="B19" i="10"/>
  <c r="C19" i="10" s="1"/>
  <c r="A20" i="10"/>
  <c r="A21" i="10" l="1"/>
  <c r="F20" i="10"/>
  <c r="E20" i="10"/>
  <c r="D20" i="10"/>
  <c r="B20" i="10"/>
  <c r="C20" i="10" s="1"/>
  <c r="B21" i="10" l="1"/>
  <c r="C21" i="10" s="1"/>
  <c r="D21" i="10"/>
  <c r="A22" i="10"/>
  <c r="F21" i="10"/>
  <c r="E21" i="10"/>
  <c r="D22" i="10" l="1"/>
  <c r="B22" i="10"/>
  <c r="C22" i="10" s="1"/>
  <c r="E22" i="10"/>
  <c r="F22" i="10"/>
  <c r="A23" i="10"/>
  <c r="F23" i="10" l="1"/>
  <c r="E23" i="10"/>
  <c r="A24" i="10"/>
  <c r="D23" i="10"/>
  <c r="B23" i="10"/>
  <c r="C23" i="10" s="1"/>
  <c r="A25" i="10" l="1"/>
  <c r="F24" i="10"/>
  <c r="B24" i="10"/>
  <c r="C24" i="10" s="1"/>
  <c r="E24" i="10"/>
  <c r="D24" i="10"/>
  <c r="B25" i="10" l="1"/>
  <c r="C25" i="10" s="1"/>
  <c r="F25" i="10"/>
  <c r="E25" i="10"/>
  <c r="D25" i="10"/>
  <c r="A26" i="10"/>
  <c r="D26" i="10" l="1"/>
  <c r="A27" i="10"/>
  <c r="E26" i="10"/>
  <c r="F26" i="10"/>
  <c r="B26" i="10"/>
  <c r="C26" i="10" s="1"/>
  <c r="F27" i="10" l="1"/>
  <c r="E27" i="10"/>
  <c r="D27" i="10"/>
  <c r="B27" i="10"/>
  <c r="C27" i="10" s="1"/>
  <c r="A28" i="10"/>
  <c r="A29" i="10" l="1"/>
  <c r="E28" i="10"/>
  <c r="D28" i="10"/>
  <c r="F28" i="10"/>
  <c r="B28" i="10"/>
  <c r="C28" i="10" s="1"/>
  <c r="B29" i="10" l="1"/>
  <c r="C29" i="10" s="1"/>
  <c r="E29" i="10"/>
  <c r="D29" i="10"/>
  <c r="A30" i="10"/>
  <c r="F29" i="10"/>
  <c r="D30" i="10" l="1"/>
  <c r="B30" i="10"/>
  <c r="C30" i="10" s="1"/>
  <c r="A31" i="10"/>
  <c r="F30" i="10"/>
  <c r="E30" i="10"/>
  <c r="F31" i="10" l="1"/>
  <c r="E31" i="10"/>
  <c r="A32" i="10"/>
  <c r="D31" i="10"/>
  <c r="B31" i="10"/>
  <c r="C31" i="10" s="1"/>
  <c r="B32" i="10" l="1"/>
  <c r="C32" i="10" s="1"/>
  <c r="A33" i="10"/>
  <c r="F32" i="10"/>
  <c r="E32" i="10"/>
  <c r="D32" i="10"/>
  <c r="B33" i="10" l="1"/>
  <c r="C33" i="10" s="1"/>
  <c r="D33" i="10"/>
  <c r="E33" i="10"/>
  <c r="A34" i="10"/>
  <c r="F33" i="10"/>
  <c r="D34" i="10" l="1"/>
  <c r="E34" i="10"/>
  <c r="A35" i="10"/>
  <c r="F34" i="10"/>
  <c r="B34" i="10"/>
  <c r="C34" i="10" s="1"/>
  <c r="F35" i="10" l="1"/>
  <c r="E35" i="10"/>
  <c r="D35" i="10"/>
  <c r="B35" i="10"/>
  <c r="C35" i="10" s="1"/>
  <c r="A36" i="10"/>
  <c r="A37" i="10" l="1"/>
  <c r="D36" i="10"/>
  <c r="B36" i="10"/>
  <c r="C36" i="10" s="1"/>
  <c r="E36" i="10"/>
  <c r="F36" i="10"/>
  <c r="B37" i="10" l="1"/>
  <c r="C37" i="10" s="1"/>
  <c r="E37" i="10"/>
  <c r="A38" i="10"/>
  <c r="D37" i="10"/>
  <c r="F37" i="10"/>
  <c r="D38" i="10" l="1"/>
  <c r="B38" i="10"/>
  <c r="C38" i="10" s="1"/>
  <c r="A39" i="10"/>
  <c r="F38" i="10"/>
  <c r="E38" i="10"/>
  <c r="F39" i="10" l="1"/>
  <c r="E39" i="10"/>
  <c r="A40" i="10"/>
  <c r="D39" i="10"/>
  <c r="B39" i="10"/>
  <c r="C39" i="10" s="1"/>
  <c r="A41" i="10" l="1"/>
  <c r="F40" i="10"/>
  <c r="E40" i="10"/>
  <c r="D40" i="10"/>
  <c r="B40" i="10"/>
  <c r="C40" i="10" s="1"/>
  <c r="B41" i="10" l="1"/>
  <c r="C41" i="10" s="1"/>
  <c r="A42" i="10"/>
  <c r="E41" i="10"/>
  <c r="D41" i="10"/>
  <c r="F41" i="10"/>
  <c r="D42" i="10" l="1"/>
  <c r="A43" i="10"/>
  <c r="E42" i="10"/>
  <c r="F42" i="10"/>
  <c r="B42" i="10"/>
  <c r="C42" i="10" s="1"/>
  <c r="F43" i="10" l="1"/>
  <c r="E43" i="10"/>
  <c r="D43" i="10"/>
  <c r="B43" i="10"/>
  <c r="C43" i="10" s="1"/>
  <c r="A44" i="10"/>
  <c r="A45" i="10" l="1"/>
  <c r="D44" i="10"/>
  <c r="B44" i="10"/>
  <c r="C44" i="10" s="1"/>
  <c r="F44" i="10"/>
  <c r="E44" i="10"/>
  <c r="B45" i="10" l="1"/>
  <c r="C45" i="10" s="1"/>
  <c r="D45" i="10"/>
  <c r="A46" i="10"/>
  <c r="E45" i="10"/>
  <c r="F45" i="10"/>
  <c r="D46" i="10" l="1"/>
  <c r="B46" i="10"/>
  <c r="C46" i="10" s="1"/>
  <c r="A47" i="10"/>
  <c r="F46" i="10"/>
  <c r="E46" i="10"/>
  <c r="F47" i="10" l="1"/>
  <c r="E47" i="10"/>
  <c r="A48" i="10"/>
  <c r="B47" i="10"/>
  <c r="C47" i="10" s="1"/>
  <c r="D47" i="10"/>
  <c r="B48" i="10" l="1"/>
  <c r="C48" i="10" s="1"/>
  <c r="A49" i="10"/>
  <c r="F48" i="10"/>
  <c r="E48" i="10"/>
  <c r="D48" i="10"/>
  <c r="B49" i="10" l="1"/>
  <c r="C49" i="10" s="1"/>
  <c r="A50" i="10"/>
  <c r="F49" i="10"/>
  <c r="E49" i="10"/>
  <c r="D49" i="10"/>
  <c r="D50" i="10" l="1"/>
  <c r="E50" i="10"/>
  <c r="F50" i="10"/>
  <c r="A51" i="10"/>
  <c r="B50" i="10"/>
  <c r="C50" i="10" s="1"/>
  <c r="F51" i="10" l="1"/>
  <c r="E51" i="10"/>
  <c r="D51" i="10"/>
  <c r="B51" i="10"/>
  <c r="C51" i="10" s="1"/>
  <c r="A52" i="10"/>
  <c r="A53" i="10" l="1"/>
  <c r="F52" i="10"/>
  <c r="E52" i="10"/>
  <c r="D52" i="10"/>
  <c r="B52" i="10"/>
  <c r="C52" i="10" s="1"/>
  <c r="B53" i="10" l="1"/>
  <c r="C53" i="10" s="1"/>
  <c r="E53" i="10"/>
  <c r="A54" i="10"/>
  <c r="F53" i="10"/>
  <c r="D53" i="10"/>
  <c r="D54" i="10" l="1"/>
  <c r="B54" i="10"/>
  <c r="C54" i="10" s="1"/>
  <c r="F54" i="10"/>
  <c r="E54" i="10"/>
  <c r="A55" i="10"/>
  <c r="F55" i="10" l="1"/>
  <c r="E55" i="10"/>
  <c r="A56" i="10"/>
  <c r="B55" i="10"/>
  <c r="C55" i="10" s="1"/>
  <c r="D55" i="10"/>
  <c r="A57" i="10" l="1"/>
  <c r="F56" i="10"/>
  <c r="B56" i="10"/>
  <c r="C56" i="10" s="1"/>
  <c r="E56" i="10"/>
  <c r="D56" i="10"/>
  <c r="B57" i="10" l="1"/>
  <c r="C57" i="10" s="1"/>
  <c r="E57" i="10"/>
  <c r="D57" i="10"/>
  <c r="A58" i="10"/>
  <c r="F57" i="10"/>
  <c r="D58" i="10" l="1"/>
  <c r="F58" i="10"/>
  <c r="E58" i="10"/>
  <c r="A59" i="10"/>
  <c r="B58" i="10"/>
  <c r="C58" i="10" s="1"/>
  <c r="F59" i="10" l="1"/>
  <c r="E59" i="10"/>
  <c r="D59" i="10"/>
  <c r="B59" i="10"/>
  <c r="C59" i="10" s="1"/>
  <c r="A60" i="10"/>
  <c r="A61" i="10" l="1"/>
  <c r="F60" i="10"/>
  <c r="E60" i="10"/>
  <c r="D60" i="10"/>
  <c r="B60" i="10"/>
  <c r="C60" i="10" s="1"/>
  <c r="B61" i="10" l="1"/>
  <c r="C61" i="10" s="1"/>
  <c r="A62" i="10"/>
  <c r="D61" i="10"/>
  <c r="F61" i="10"/>
  <c r="E61" i="10"/>
  <c r="D62" i="10" l="1"/>
  <c r="B62" i="10"/>
  <c r="C62" i="10" s="1"/>
  <c r="E62" i="10"/>
  <c r="A63" i="10"/>
  <c r="F62" i="10"/>
  <c r="F63" i="10" l="1"/>
  <c r="E63" i="10"/>
  <c r="A64" i="10"/>
  <c r="D63" i="10"/>
  <c r="B63" i="10"/>
  <c r="C63" i="10" s="1"/>
  <c r="B64" i="10" l="1"/>
  <c r="C64" i="10" s="1"/>
  <c r="A65" i="10"/>
  <c r="F64" i="10"/>
  <c r="E64" i="10"/>
  <c r="D64" i="10"/>
  <c r="B65" i="10" l="1"/>
  <c r="C65" i="10" s="1"/>
  <c r="E65" i="10"/>
  <c r="A66" i="10"/>
  <c r="D65" i="10"/>
  <c r="F65" i="10"/>
  <c r="D66" i="10" l="1"/>
  <c r="E66" i="10"/>
  <c r="A67" i="10"/>
  <c r="F66" i="10"/>
  <c r="B66" i="10"/>
  <c r="C66" i="10" s="1"/>
  <c r="F67" i="10" l="1"/>
  <c r="E67" i="10"/>
  <c r="D67" i="10"/>
  <c r="B67" i="10"/>
  <c r="C67" i="10" s="1"/>
  <c r="A68" i="10"/>
  <c r="A69" i="10" l="1"/>
  <c r="D68" i="10"/>
  <c r="B68" i="10"/>
  <c r="C68" i="10" s="1"/>
  <c r="F68" i="10"/>
  <c r="E68" i="10"/>
  <c r="B69" i="10" l="1"/>
  <c r="C69" i="10" s="1"/>
  <c r="E69" i="10"/>
  <c r="D69" i="10"/>
  <c r="A70" i="10"/>
  <c r="F69" i="10"/>
  <c r="D70" i="10" l="1"/>
  <c r="B70" i="10"/>
  <c r="C70" i="10" s="1"/>
  <c r="E70" i="10"/>
  <c r="A71" i="10"/>
  <c r="F70" i="10"/>
  <c r="F71" i="10" l="1"/>
  <c r="E71" i="10"/>
  <c r="D71" i="10"/>
  <c r="A72" i="10"/>
  <c r="B71" i="10"/>
  <c r="C71" i="10" s="1"/>
  <c r="A73" i="10" l="1"/>
  <c r="F72" i="10"/>
  <c r="B72" i="10"/>
  <c r="C72" i="10" s="1"/>
  <c r="E72" i="10"/>
  <c r="D72" i="10"/>
  <c r="B73" i="10" l="1"/>
  <c r="C73" i="10" s="1"/>
  <c r="A74" i="10"/>
  <c r="F73" i="10"/>
  <c r="D73" i="10"/>
  <c r="E73" i="10"/>
  <c r="D74" i="10" l="1"/>
  <c r="B74" i="10"/>
  <c r="C74" i="10" s="1"/>
  <c r="E74" i="10"/>
  <c r="F74" i="10"/>
  <c r="A75" i="10"/>
  <c r="F75" i="10" l="1"/>
  <c r="E75" i="10"/>
  <c r="D75" i="10"/>
  <c r="B75" i="10"/>
  <c r="C75" i="10" s="1"/>
  <c r="A76" i="10"/>
  <c r="A77" i="10" l="1"/>
  <c r="F76" i="10"/>
  <c r="D76" i="10"/>
  <c r="B76" i="10"/>
  <c r="C76" i="10" s="1"/>
  <c r="E76" i="10"/>
  <c r="B77" i="10" l="1"/>
  <c r="C77" i="10" s="1"/>
  <c r="E77" i="10"/>
  <c r="A78" i="10"/>
  <c r="F77" i="10"/>
  <c r="D77" i="10"/>
  <c r="D78" i="10" l="1"/>
  <c r="B78" i="10"/>
  <c r="C78" i="10" s="1"/>
  <c r="F78" i="10"/>
  <c r="E78" i="10"/>
  <c r="A79" i="10"/>
  <c r="F79" i="10" l="1"/>
  <c r="E79" i="10"/>
  <c r="D79" i="10"/>
  <c r="A80" i="10"/>
  <c r="B79" i="10"/>
  <c r="C79" i="10" s="1"/>
  <c r="A81" i="10" l="1"/>
  <c r="B80" i="10"/>
  <c r="C80" i="10" s="1"/>
  <c r="F80" i="10"/>
  <c r="E80" i="10"/>
  <c r="D80" i="10"/>
  <c r="B81" i="10" l="1"/>
  <c r="C81" i="10" s="1"/>
  <c r="A82" i="10"/>
  <c r="F81" i="10"/>
  <c r="E81" i="10"/>
  <c r="D81" i="10"/>
  <c r="D82" i="10" l="1"/>
  <c r="B82" i="10"/>
  <c r="C82" i="10" s="1"/>
  <c r="A83" i="10"/>
  <c r="F82" i="10"/>
  <c r="E82" i="10"/>
  <c r="F83" i="10" l="1"/>
  <c r="E83" i="10"/>
  <c r="D83" i="10"/>
  <c r="B83" i="10"/>
  <c r="C83" i="10" s="1"/>
  <c r="A84" i="10"/>
  <c r="A85" i="10" l="1"/>
  <c r="F84" i="10"/>
  <c r="E84" i="10"/>
  <c r="D84" i="10"/>
  <c r="B84" i="10"/>
  <c r="C84" i="10" s="1"/>
  <c r="B85" i="10" l="1"/>
  <c r="C85" i="10" s="1"/>
  <c r="A86" i="10"/>
  <c r="E85" i="10"/>
  <c r="F85" i="10"/>
  <c r="D85" i="10"/>
  <c r="D86" i="10" l="1"/>
  <c r="B86" i="10"/>
  <c r="C86" i="10" s="1"/>
  <c r="E86" i="10"/>
  <c r="A87" i="10"/>
  <c r="F86" i="10"/>
  <c r="F87" i="10" l="1"/>
  <c r="E87" i="10"/>
  <c r="D87" i="10"/>
  <c r="A88" i="10"/>
  <c r="B87" i="10"/>
  <c r="C87" i="10" s="1"/>
  <c r="A89" i="10" l="1"/>
  <c r="F88" i="10"/>
  <c r="B88" i="10"/>
  <c r="C88" i="10" s="1"/>
  <c r="E88" i="10"/>
  <c r="D88" i="10"/>
  <c r="B89" i="10" l="1"/>
  <c r="C89" i="10" s="1"/>
  <c r="E89" i="10"/>
  <c r="D89" i="10"/>
  <c r="A90" i="10"/>
  <c r="F89" i="10"/>
  <c r="D90" i="10" l="1"/>
  <c r="B90" i="10"/>
  <c r="C90" i="10" s="1"/>
  <c r="A91" i="10"/>
  <c r="E90" i="10"/>
  <c r="F90" i="10"/>
  <c r="F91" i="10" l="1"/>
  <c r="E91" i="10"/>
  <c r="D91" i="10"/>
  <c r="B91" i="10"/>
  <c r="C91" i="10" s="1"/>
  <c r="A92" i="10"/>
  <c r="A93" i="10" l="1"/>
  <c r="F92" i="10"/>
  <c r="E92" i="10"/>
  <c r="D92" i="10"/>
  <c r="B92" i="10"/>
  <c r="C92" i="10" s="1"/>
  <c r="B93" i="10" l="1"/>
  <c r="C93" i="10" s="1"/>
  <c r="E93" i="10"/>
  <c r="D93" i="10"/>
  <c r="A94" i="10"/>
  <c r="F93" i="10"/>
  <c r="D94" i="10" l="1"/>
  <c r="B94" i="10"/>
  <c r="C94" i="10" s="1"/>
  <c r="E94" i="10"/>
  <c r="A95" i="10"/>
  <c r="F94" i="10"/>
  <c r="F95" i="10" l="1"/>
  <c r="E95" i="10"/>
  <c r="D95" i="10"/>
  <c r="A96" i="10"/>
  <c r="B95" i="10"/>
  <c r="C95" i="10" s="1"/>
  <c r="A97" i="10" l="1"/>
  <c r="F96" i="10"/>
  <c r="E96" i="10"/>
  <c r="B96" i="10"/>
  <c r="C96" i="10" s="1"/>
  <c r="D96" i="10"/>
  <c r="B97" i="10" l="1"/>
  <c r="C97" i="10" s="1"/>
  <c r="E97" i="10"/>
  <c r="F97" i="10"/>
  <c r="D97" i="10"/>
  <c r="A98" i="10"/>
  <c r="D98" i="10" l="1"/>
  <c r="B98" i="10"/>
  <c r="C98" i="10" s="1"/>
  <c r="F98" i="10"/>
  <c r="E98" i="10"/>
  <c r="A99" i="10"/>
  <c r="F99" i="10" l="1"/>
  <c r="E99" i="10"/>
  <c r="D99" i="10"/>
  <c r="B99" i="10"/>
  <c r="C99" i="10" s="1"/>
  <c r="A100" i="10"/>
  <c r="F100" i="10" l="1"/>
  <c r="E100" i="10"/>
  <c r="D100" i="10"/>
  <c r="B100" i="10"/>
  <c r="C100" i="10" s="1"/>
  <c r="D49" i="7" l="1"/>
  <c r="D48" i="7"/>
  <c r="M35" i="7"/>
  <c r="D33" i="9"/>
  <c r="D32" i="9"/>
  <c r="E29" i="9"/>
  <c r="E28" i="9"/>
  <c r="E27" i="9"/>
  <c r="E26" i="9"/>
  <c r="E25" i="9"/>
  <c r="E24" i="9"/>
  <c r="E23" i="9"/>
  <c r="E22" i="9"/>
  <c r="E21" i="9"/>
  <c r="E20" i="9"/>
  <c r="E19" i="9"/>
  <c r="E18" i="9"/>
  <c r="E4" i="9"/>
  <c r="E5" i="9"/>
  <c r="E6" i="9"/>
  <c r="E7" i="9"/>
  <c r="E8" i="9"/>
  <c r="E9" i="9"/>
  <c r="E10" i="9"/>
  <c r="E11" i="9"/>
  <c r="E12" i="9"/>
  <c r="E13" i="9"/>
  <c r="E14" i="9"/>
  <c r="E3" i="9"/>
  <c r="O35" i="7"/>
  <c r="R35" i="7"/>
  <c r="R36" i="7"/>
  <c r="R37" i="7"/>
  <c r="R38" i="7"/>
  <c r="R39" i="7"/>
  <c r="R40" i="7"/>
  <c r="R41" i="7"/>
  <c r="R42" i="7"/>
  <c r="R43" i="7"/>
  <c r="R44" i="7"/>
  <c r="R45" i="7"/>
  <c r="R46" i="7"/>
  <c r="O36" i="7"/>
  <c r="O37" i="7"/>
  <c r="O38" i="7"/>
  <c r="O39" i="7"/>
  <c r="O40" i="7"/>
  <c r="O41" i="7"/>
  <c r="O42" i="7"/>
  <c r="O43" i="7"/>
  <c r="O44" i="7"/>
  <c r="O45" i="7"/>
  <c r="O46" i="7"/>
  <c r="N4" i="7"/>
  <c r="N5" i="7"/>
  <c r="N6" i="7"/>
  <c r="N7" i="7"/>
  <c r="N8" i="7"/>
  <c r="N9" i="7"/>
  <c r="N10" i="7"/>
  <c r="N11" i="7"/>
  <c r="N12" i="7"/>
  <c r="N13" i="7"/>
  <c r="N14" i="7"/>
  <c r="N3" i="7"/>
  <c r="M36" i="7"/>
  <c r="M37" i="7"/>
  <c r="M38" i="7"/>
  <c r="M39" i="7"/>
  <c r="M40" i="7"/>
  <c r="M41" i="7"/>
  <c r="M42" i="7"/>
  <c r="M43" i="7"/>
  <c r="M44" i="7"/>
  <c r="M45" i="7"/>
  <c r="M46" i="7"/>
  <c r="M4" i="7"/>
  <c r="M5" i="7"/>
  <c r="M6" i="7"/>
  <c r="M7" i="7"/>
  <c r="M8" i="7"/>
  <c r="M9" i="7"/>
  <c r="M10" i="7"/>
  <c r="M11" i="7"/>
  <c r="M12" i="7"/>
  <c r="M13" i="7"/>
  <c r="M14" i="7"/>
  <c r="M3" i="7"/>
  <c r="K12" i="2"/>
  <c r="F14" i="2"/>
  <c r="F12" i="2"/>
  <c r="E29" i="5"/>
  <c r="E28" i="5"/>
  <c r="E27" i="5"/>
  <c r="E26" i="5"/>
  <c r="E25" i="5"/>
  <c r="E24" i="5"/>
  <c r="E23" i="5"/>
  <c r="E22" i="5"/>
  <c r="E21" i="5"/>
  <c r="E20" i="5"/>
  <c r="E19" i="5"/>
  <c r="E18" i="5"/>
  <c r="G14" i="5"/>
  <c r="F14" i="5"/>
  <c r="E14" i="5"/>
  <c r="F13" i="5"/>
  <c r="E13" i="5"/>
  <c r="G13" i="5" s="1"/>
  <c r="F12" i="5"/>
  <c r="E12" i="5"/>
  <c r="G12" i="5" s="1"/>
  <c r="F11" i="5"/>
  <c r="E11" i="5"/>
  <c r="G11" i="5" s="1"/>
  <c r="G10" i="5"/>
  <c r="F10" i="5"/>
  <c r="E10" i="5"/>
  <c r="G9" i="5"/>
  <c r="F9" i="5"/>
  <c r="E9" i="5"/>
  <c r="F8" i="5"/>
  <c r="E8" i="5"/>
  <c r="G8" i="5" s="1"/>
  <c r="G7" i="5"/>
  <c r="F7" i="5"/>
  <c r="E7" i="5"/>
  <c r="G6" i="5"/>
  <c r="F6" i="5"/>
  <c r="E6" i="5"/>
  <c r="F5" i="5"/>
  <c r="E5" i="5"/>
  <c r="G5" i="5" s="1"/>
  <c r="F4" i="5"/>
  <c r="E4" i="5"/>
  <c r="G4" i="5" s="1"/>
  <c r="F3" i="5"/>
  <c r="E3" i="5"/>
  <c r="G3" i="5" s="1"/>
  <c r="K14" i="2"/>
  <c r="H14" i="2"/>
  <c r="H12" i="2"/>
  <c r="H9" i="2"/>
  <c r="L9" i="2" s="1"/>
  <c r="F9" i="2"/>
  <c r="H8" i="2"/>
  <c r="L7" i="2" s="1"/>
  <c r="F8" i="2"/>
  <c r="H4" i="2"/>
  <c r="L4" i="2" s="1"/>
  <c r="F4" i="2"/>
  <c r="H3" i="2"/>
  <c r="L2" i="2" s="1"/>
  <c r="F3" i="2"/>
  <c r="L3" i="2" l="1"/>
  <c r="L8" i="2"/>
</calcChain>
</file>

<file path=xl/sharedStrings.xml><?xml version="1.0" encoding="utf-8"?>
<sst xmlns="http://schemas.openxmlformats.org/spreadsheetml/2006/main" count="458" uniqueCount="127">
  <si>
    <t>parentGD</t>
  </si>
  <si>
    <t>private</t>
  </si>
  <si>
    <t>GPA3</t>
  </si>
  <si>
    <t>Estimate</t>
  </si>
  <si>
    <t>DF</t>
  </si>
  <si>
    <t>x-axis</t>
  </si>
  <si>
    <t>Response</t>
  </si>
  <si>
    <t>%Response</t>
  </si>
  <si>
    <t>Submodel</t>
  </si>
  <si>
    <t>Model</t>
  </si>
  <si>
    <t>Prediction</t>
  </si>
  <si>
    <t>Prob of 0</t>
  </si>
  <si>
    <t>1 - (0 vs 12)</t>
  </si>
  <si>
    <t>0 vs 12</t>
  </si>
  <si>
    <t>Prob of 1</t>
  </si>
  <si>
    <t>(0 vs 12) - (01 vs 2)</t>
  </si>
  <si>
    <t>01 vs 2</t>
  </si>
  <si>
    <t>Prob of 2</t>
  </si>
  <si>
    <t>(01 v 2) - 0</t>
  </si>
  <si>
    <t>Nominal Logit</t>
  </si>
  <si>
    <t>Nominal Prob</t>
  </si>
  <si>
    <t>1 vs 0</t>
  </si>
  <si>
    <t>1 vs 2</t>
  </si>
  <si>
    <t>Predicted</t>
  </si>
  <si>
    <t>y &gt; 0</t>
  </si>
  <si>
    <t>y &gt; 1</t>
  </si>
  <si>
    <t>y &lt; 1</t>
  </si>
  <si>
    <t>y &lt; 2</t>
  </si>
  <si>
    <t>% in Pred</t>
  </si>
  <si>
    <t>Prob</t>
  </si>
  <si>
    <t>(0 vs 12) - 0</t>
  </si>
  <si>
    <t>(01 vs 2) - (0 vs 12)</t>
  </si>
  <si>
    <t>1 - (01 v 2)</t>
  </si>
  <si>
    <t>Label</t>
  </si>
  <si>
    <t>t Value</t>
  </si>
  <si>
    <t>Pr &gt; |t|</t>
  </si>
  <si>
    <t>Mean</t>
  </si>
  <si>
    <t>&lt;.0001</t>
  </si>
  <si>
    <t>se mean</t>
  </si>
  <si>
    <t>mean</t>
  </si>
  <si>
    <t>p-value</t>
  </si>
  <si>
    <t>t-value</t>
  </si>
  <si>
    <t>SE</t>
  </si>
  <si>
    <t>parD</t>
  </si>
  <si>
    <t>priv</t>
  </si>
  <si>
    <t>GPA</t>
  </si>
  <si>
    <t>No Degree</t>
  </si>
  <si>
    <t>Yes Degree</t>
  </si>
  <si>
    <t>y&gt;1 Yhat: Ndeg Pub GPA=2</t>
  </si>
  <si>
    <t>y&gt;1 Yhat: Ndeg Pri GPA=2</t>
  </si>
  <si>
    <t>y&gt;1 Yhat: Ydeg Pub GPA=2</t>
  </si>
  <si>
    <t>y&gt;1 Yhat: Ydeg Pri GPA=2</t>
  </si>
  <si>
    <t>y&gt;1 Yhat: Ndeg Pub GPA=3</t>
  </si>
  <si>
    <t>y&gt;1 Yhat: Ndeg Pri GPA=3</t>
  </si>
  <si>
    <t>y&gt;1 Yhat: Ydeg Pub GPA=3</t>
  </si>
  <si>
    <t>y&gt;1 Yhat: Ydeg Pri GPA=3</t>
  </si>
  <si>
    <t>y&gt;1 Yhat: Ndeg Pub GPA=4</t>
  </si>
  <si>
    <t>y&gt;1 Yhat: Ndeg Pri GPA=4</t>
  </si>
  <si>
    <t>y&gt;1 Yhat: Ydeg Pub GPA=4</t>
  </si>
  <si>
    <t>y&gt;1 Yhat: Ydeg Pri GPA=4</t>
  </si>
  <si>
    <t>Est</t>
  </si>
  <si>
    <t>SE Mean</t>
  </si>
  <si>
    <t>Public</t>
  </si>
  <si>
    <t>Private</t>
  </si>
  <si>
    <t>GPA=2</t>
  </si>
  <si>
    <t>GPA=3</t>
  </si>
  <si>
    <t>GPA=4</t>
  </si>
  <si>
    <t>Infty</t>
  </si>
  <si>
    <t>y&gt;0 Yhat: Ndeg Pub GPA=2</t>
  </si>
  <si>
    <t>y&gt;0 Yhat: Ndeg Pub GPA=3</t>
  </si>
  <si>
    <t>y&gt;0 Yhat: Ndeg Pub GPA=4</t>
  </si>
  <si>
    <t>y&gt;0 Yhat: Ndeg Pri GPA=2</t>
  </si>
  <si>
    <t>y&gt;0 Yhat: Ndeg Pri GPA=3</t>
  </si>
  <si>
    <t>y&gt;0 Yhat: Ndeg Pri GPA=4</t>
  </si>
  <si>
    <t>y&gt;0 Yhat: Ydeg Pub GPA=2</t>
  </si>
  <si>
    <t>y&gt;0 Yhat: Ydeg Pub GPA=3</t>
  </si>
  <si>
    <t>y&gt;0 Yhat: Ydeg Pub GPA=4</t>
  </si>
  <si>
    <t>y&gt;0 Yhat: Ydeg Pri GPA=2</t>
  </si>
  <si>
    <t>y&gt;0 Yhat: Ydeg Pri GPA=3</t>
  </si>
  <si>
    <t>y&gt;0 Yhat: Ydeg Pri GPA=4</t>
  </si>
  <si>
    <t>Ordinal Intercepts in Logits</t>
  </si>
  <si>
    <t>Ordinal Intercepts in Prob</t>
  </si>
  <si>
    <t>Ordinal Thresholds in Logits</t>
  </si>
  <si>
    <t>Ordinal Thresholds in Prob</t>
  </si>
  <si>
    <t>(ref)</t>
  </si>
  <si>
    <t>% in Ref 
vs. Either</t>
  </si>
  <si>
    <t>Marginal
Prob</t>
  </si>
  <si>
    <t>Marginal Logit</t>
  </si>
  <si>
    <t>Estimate for 1Eh</t>
  </si>
  <si>
    <t>Prob for 1Eh</t>
  </si>
  <si>
    <t>Logit Solution</t>
  </si>
  <si>
    <t>Probability</t>
  </si>
  <si>
    <t>Probability SE</t>
  </si>
  <si>
    <t>Logit to</t>
  </si>
  <si>
    <t>Probit Solution</t>
  </si>
  <si>
    <t>Probit to</t>
  </si>
  <si>
    <t>Logit</t>
  </si>
  <si>
    <t>Probit</t>
  </si>
  <si>
    <t>Intercept</t>
  </si>
  <si>
    <t>gpa3</t>
  </si>
  <si>
    <t>gpa3*parD</t>
  </si>
  <si>
    <t>gpa3*priv</t>
  </si>
  <si>
    <t>Fixed Effect</t>
  </si>
  <si>
    <t>Actual</t>
  </si>
  <si>
    <t>1 Eh</t>
  </si>
  <si>
    <t>0 Not</t>
  </si>
  <si>
    <t>2 Very</t>
  </si>
  <si>
    <t>Prob for &gt;1Eh</t>
  </si>
  <si>
    <t>Estimate for &gt;1Eh</t>
  </si>
  <si>
    <t>Estimate for 0Not</t>
  </si>
  <si>
    <t>Prob for 0Not</t>
  </si>
  <si>
    <t>Estimate for 2Very</t>
  </si>
  <si>
    <t>Prob for 2Very</t>
  </si>
  <si>
    <t>Estimate for &gt;0Not</t>
  </si>
  <si>
    <t>Prob for &gt;0Not</t>
  </si>
  <si>
    <t>Submodel: 0Not vs 1Eh/2Very</t>
  </si>
  <si>
    <t>Submodel: 0Not/1Eh vs 2Very</t>
  </si>
  <si>
    <t>Submodel: 0Not given 0Not/1Eh</t>
  </si>
  <si>
    <t>Submodel: 2Very given 1Eh/2 Very</t>
  </si>
  <si>
    <t>Original Probability</t>
  </si>
  <si>
    <t>Odds = p/(1-p)</t>
  </si>
  <si>
    <t>logit</t>
  </si>
  <si>
    <t>log-log</t>
  </si>
  <si>
    <t>complementary log-log</t>
  </si>
  <si>
    <t>probit*1.701</t>
  </si>
  <si>
    <t>Checking un-log of log-log link</t>
  </si>
  <si>
    <t>Checking un-log of C log-log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</si>
</sst>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AS Monospace"/>
      <family val="3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.5"/>
      <color rgb="FF000000"/>
      <name val="Courier New"/>
      <family val="3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2" fontId="4" fillId="0" borderId="2" xfId="0" applyNumberFormat="1" applyFont="1" applyBorder="1" applyAlignment="1">
      <alignment vertical="top"/>
    </xf>
    <xf numFmtId="2" fontId="4" fillId="0" borderId="2" xfId="0" applyNumberFormat="1" applyFont="1" applyBorder="1" applyAlignment="1">
      <alignment vertical="top" wrapText="1"/>
    </xf>
    <xf numFmtId="2" fontId="4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164" fontId="4" fillId="0" borderId="2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vertical="top" wrapText="1"/>
    </xf>
    <xf numFmtId="11" fontId="5" fillId="0" borderId="0" xfId="0" applyNumberFormat="1" applyFont="1" applyAlignment="1">
      <alignment vertical="top"/>
    </xf>
    <xf numFmtId="1" fontId="0" fillId="0" borderId="0" xfId="0" applyNumberFormat="1" applyAlignment="1">
      <alignment horizontal="right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2" fontId="9" fillId="0" borderId="4" xfId="1" applyNumberFormat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/>
    <xf numFmtId="2" fontId="8" fillId="0" borderId="0" xfId="1" applyNumberFormat="1"/>
    <xf numFmtId="166" fontId="8" fillId="0" borderId="0" xfId="1" applyNumberFormat="1"/>
    <xf numFmtId="2" fontId="9" fillId="0" borderId="0" xfId="1" applyNumberFormat="1" applyFont="1"/>
    <xf numFmtId="164" fontId="8" fillId="0" borderId="0" xfId="1" applyNumberFormat="1"/>
  </cellXfs>
  <cellStyles count="2">
    <cellStyle name="Normal" xfId="0" builtinId="0"/>
    <cellStyle name="Normal 2" xfId="1" xr:uid="{7BFF2685-44E4-4668-A020-133B4D3E7A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Probability!$C$1</c:f>
              <c:strCache>
                <c:ptCount val="1"/>
                <c:pt idx="0">
                  <c:v>logit</c:v>
                </c:pt>
              </c:strCache>
            </c:strRef>
          </c:tx>
          <c:marker>
            <c:symbol val="none"/>
          </c:marker>
          <c:cat>
            <c:numRef>
              <c:f>Probability!$A$2:$A$100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Probability!$C$2:$C$100</c:f>
              <c:numCache>
                <c:formatCode>0.00</c:formatCode>
                <c:ptCount val="99"/>
                <c:pt idx="0">
                  <c:v>-4.5951198501345898</c:v>
                </c:pt>
                <c:pt idx="1">
                  <c:v>-3.8918202981106265</c:v>
                </c:pt>
                <c:pt idx="2">
                  <c:v>-3.4760986898352733</c:v>
                </c:pt>
                <c:pt idx="3">
                  <c:v>-3.1780538303479453</c:v>
                </c:pt>
                <c:pt idx="4">
                  <c:v>-2.9444389791664403</c:v>
                </c:pt>
                <c:pt idx="5">
                  <c:v>-2.7515353130419489</c:v>
                </c:pt>
                <c:pt idx="6">
                  <c:v>-2.5866893440979424</c:v>
                </c:pt>
                <c:pt idx="7">
                  <c:v>-2.4423470353692043</c:v>
                </c:pt>
                <c:pt idx="8">
                  <c:v>-2.3136349291806306</c:v>
                </c:pt>
                <c:pt idx="9">
                  <c:v>-2.1972245773362196</c:v>
                </c:pt>
                <c:pt idx="10">
                  <c:v>-2.0907410969337694</c:v>
                </c:pt>
                <c:pt idx="11">
                  <c:v>-1.9924301646902063</c:v>
                </c:pt>
                <c:pt idx="12">
                  <c:v>-1.9009587611930472</c:v>
                </c:pt>
                <c:pt idx="13">
                  <c:v>-1.8152899666382492</c:v>
                </c:pt>
                <c:pt idx="14">
                  <c:v>-1.7346010553881064</c:v>
                </c:pt>
                <c:pt idx="15">
                  <c:v>-1.6582280766035322</c:v>
                </c:pt>
                <c:pt idx="16">
                  <c:v>-1.5856272637403817</c:v>
                </c:pt>
                <c:pt idx="17">
                  <c:v>-1.5163474893680884</c:v>
                </c:pt>
                <c:pt idx="18">
                  <c:v>-1.4500101755059982</c:v>
                </c:pt>
                <c:pt idx="19">
                  <c:v>-1.3862943611198904</c:v>
                </c:pt>
                <c:pt idx="20">
                  <c:v>-1.3249254147435983</c:v>
                </c:pt>
                <c:pt idx="21">
                  <c:v>-1.2656663733312754</c:v>
                </c:pt>
                <c:pt idx="22">
                  <c:v>-1.2083112059245338</c:v>
                </c:pt>
                <c:pt idx="23">
                  <c:v>-1.1526795099383851</c:v>
                </c:pt>
                <c:pt idx="24">
                  <c:v>-1.0986122886681093</c:v>
                </c:pt>
                <c:pt idx="25">
                  <c:v>-1.0459685551826874</c:v>
                </c:pt>
                <c:pt idx="26">
                  <c:v>-0.99462257514406183</c:v>
                </c:pt>
                <c:pt idx="27">
                  <c:v>-0.94446160884085106</c:v>
                </c:pt>
                <c:pt idx="28">
                  <c:v>-0.89538404705484109</c:v>
                </c:pt>
                <c:pt idx="29">
                  <c:v>-0.84729786038720323</c:v>
                </c:pt>
                <c:pt idx="30">
                  <c:v>-0.80011930011211263</c:v>
                </c:pt>
                <c:pt idx="31">
                  <c:v>-0.75377180237637964</c:v>
                </c:pt>
                <c:pt idx="32">
                  <c:v>-0.70818505792448527</c:v>
                </c:pt>
                <c:pt idx="33">
                  <c:v>-0.66329421741026351</c:v>
                </c:pt>
                <c:pt idx="34">
                  <c:v>-0.61903920840622284</c:v>
                </c:pt>
                <c:pt idx="35">
                  <c:v>-0.57536414490356125</c:v>
                </c:pt>
                <c:pt idx="36">
                  <c:v>-0.53221681374730767</c:v>
                </c:pt>
                <c:pt idx="37">
                  <c:v>-0.48954822531870523</c:v>
                </c:pt>
                <c:pt idx="38">
                  <c:v>-0.44731221804366422</c:v>
                </c:pt>
                <c:pt idx="39">
                  <c:v>-0.40546510810816361</c:v>
                </c:pt>
                <c:pt idx="40">
                  <c:v>-0.36396537720141098</c:v>
                </c:pt>
                <c:pt idx="41">
                  <c:v>-0.32277339226305024</c:v>
                </c:pt>
                <c:pt idx="42">
                  <c:v>-0.28185115214098699</c:v>
                </c:pt>
                <c:pt idx="43">
                  <c:v>-0.24116205681688724</c:v>
                </c:pt>
                <c:pt idx="44">
                  <c:v>-0.20067069546215027</c:v>
                </c:pt>
                <c:pt idx="45">
                  <c:v>-0.16034265007517845</c:v>
                </c:pt>
                <c:pt idx="46">
                  <c:v>-0.12014431184206234</c:v>
                </c:pt>
                <c:pt idx="47">
                  <c:v>-8.0042707673535524E-2</c:v>
                </c:pt>
                <c:pt idx="48">
                  <c:v>-4.0005334613698207E-2</c:v>
                </c:pt>
                <c:pt idx="49">
                  <c:v>8.8817841970012484E-16</c:v>
                </c:pt>
                <c:pt idx="50">
                  <c:v>4.000533461370006E-2</c:v>
                </c:pt>
                <c:pt idx="51">
                  <c:v>8.0042707673537383E-2</c:v>
                </c:pt>
                <c:pt idx="52">
                  <c:v>0.1201443118420642</c:v>
                </c:pt>
                <c:pt idx="53">
                  <c:v>0.16034265007518042</c:v>
                </c:pt>
                <c:pt idx="54">
                  <c:v>0.20067069546215216</c:v>
                </c:pt>
                <c:pt idx="55">
                  <c:v>0.2411620568168891</c:v>
                </c:pt>
                <c:pt idx="56">
                  <c:v>0.28185115214098883</c:v>
                </c:pt>
                <c:pt idx="57">
                  <c:v>0.32277339226305229</c:v>
                </c:pt>
                <c:pt idx="58">
                  <c:v>0.36396537720141287</c:v>
                </c:pt>
                <c:pt idx="59">
                  <c:v>0.40546510810816572</c:v>
                </c:pt>
                <c:pt idx="60">
                  <c:v>0.44731221804366611</c:v>
                </c:pt>
                <c:pt idx="61">
                  <c:v>0.48954822531870712</c:v>
                </c:pt>
                <c:pt idx="62">
                  <c:v>0.53221681374730967</c:v>
                </c:pt>
                <c:pt idx="63">
                  <c:v>0.57536414490356325</c:v>
                </c:pt>
                <c:pt idx="64">
                  <c:v>0.61903920840622506</c:v>
                </c:pt>
                <c:pt idx="65">
                  <c:v>0.66329421741026573</c:v>
                </c:pt>
                <c:pt idx="66">
                  <c:v>0.7081850579244876</c:v>
                </c:pt>
                <c:pt idx="67">
                  <c:v>0.75377180237638186</c:v>
                </c:pt>
                <c:pt idx="68">
                  <c:v>0.80011930011211507</c:v>
                </c:pt>
                <c:pt idx="69">
                  <c:v>0.84729786038720556</c:v>
                </c:pt>
                <c:pt idx="70">
                  <c:v>0.89538404705484331</c:v>
                </c:pt>
                <c:pt idx="71">
                  <c:v>0.94446160884085351</c:v>
                </c:pt>
                <c:pt idx="72">
                  <c:v>0.99462257514406416</c:v>
                </c:pt>
                <c:pt idx="73">
                  <c:v>1.0459685551826898</c:v>
                </c:pt>
                <c:pt idx="74">
                  <c:v>1.098612288668112</c:v>
                </c:pt>
                <c:pt idx="75">
                  <c:v>1.152679509938388</c:v>
                </c:pt>
                <c:pt idx="76">
                  <c:v>1.2083112059245367</c:v>
                </c:pt>
                <c:pt idx="77">
                  <c:v>1.2656663733312787</c:v>
                </c:pt>
                <c:pt idx="78">
                  <c:v>1.3249254147436014</c:v>
                </c:pt>
                <c:pt idx="79">
                  <c:v>1.3862943611198937</c:v>
                </c:pt>
                <c:pt idx="80">
                  <c:v>1.4500101755060015</c:v>
                </c:pt>
                <c:pt idx="81">
                  <c:v>1.5163474893680919</c:v>
                </c:pt>
                <c:pt idx="82">
                  <c:v>1.5856272637403857</c:v>
                </c:pt>
                <c:pt idx="83">
                  <c:v>1.6582280766035362</c:v>
                </c:pt>
                <c:pt idx="84">
                  <c:v>1.7346010553881106</c:v>
                </c:pt>
                <c:pt idx="85">
                  <c:v>1.8152899666382536</c:v>
                </c:pt>
                <c:pt idx="86">
                  <c:v>1.9009587611930518</c:v>
                </c:pt>
                <c:pt idx="87">
                  <c:v>1.9924301646902114</c:v>
                </c:pt>
                <c:pt idx="88">
                  <c:v>2.0907410969337752</c:v>
                </c:pt>
                <c:pt idx="89">
                  <c:v>2.1972245773362258</c:v>
                </c:pt>
                <c:pt idx="90">
                  <c:v>2.3136349291806377</c:v>
                </c:pt>
                <c:pt idx="91">
                  <c:v>2.4423470353692123</c:v>
                </c:pt>
                <c:pt idx="92">
                  <c:v>2.5866893440979517</c:v>
                </c:pt>
                <c:pt idx="93">
                  <c:v>2.7515353130419595</c:v>
                </c:pt>
                <c:pt idx="94">
                  <c:v>2.9444389791664536</c:v>
                </c:pt>
                <c:pt idx="95">
                  <c:v>3.1780538303479622</c:v>
                </c:pt>
                <c:pt idx="96">
                  <c:v>3.476098689835295</c:v>
                </c:pt>
                <c:pt idx="97">
                  <c:v>3.8918202981106598</c:v>
                </c:pt>
                <c:pt idx="98">
                  <c:v>4.5951198501346564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39-48BE-A033-89304286B1A1}"/>
            </c:ext>
          </c:extLst>
        </c:ser>
        <c:ser>
          <c:idx val="3"/>
          <c:order val="1"/>
          <c:tx>
            <c:strRef>
              <c:f>Probability!$F$1</c:f>
              <c:strCache>
                <c:ptCount val="1"/>
                <c:pt idx="0">
                  <c:v>probit*1.701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Probability!$A$2:$A$100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Probability!$F$2:$F$100</c:f>
              <c:numCache>
                <c:formatCode>0.00</c:formatCode>
                <c:ptCount val="99"/>
                <c:pt idx="0">
                  <c:v>-3.954791385869429</c:v>
                </c:pt>
                <c:pt idx="1">
                  <c:v>-3.4913731480740982</c:v>
                </c:pt>
                <c:pt idx="2">
                  <c:v>-3.1973491338571263</c:v>
                </c:pt>
                <c:pt idx="3">
                  <c:v>-2.9761663211286882</c:v>
                </c:pt>
                <c:pt idx="4">
                  <c:v>-2.7962511658175035</c:v>
                </c:pt>
                <c:pt idx="5">
                  <c:v>-2.6431151108146502</c:v>
                </c:pt>
                <c:pt idx="6">
                  <c:v>-2.5088447479045892</c:v>
                </c:pt>
                <c:pt idx="7">
                  <c:v>-2.3886216525263801</c:v>
                </c:pt>
                <c:pt idx="8">
                  <c:v>-2.2792835572733674</c:v>
                </c:pt>
                <c:pt idx="9">
                  <c:v>-2.1786376614258209</c:v>
                </c:pt>
                <c:pt idx="10">
                  <c:v>-2.0850978040622379</c:v>
                </c:pt>
                <c:pt idx="11">
                  <c:v>-1.9974775465123535</c:v>
                </c:pt>
                <c:pt idx="12">
                  <c:v>-1.9148649193659621</c:v>
                </c:pt>
                <c:pt idx="13">
                  <c:v>-1.8365428793854259</c:v>
                </c:pt>
                <c:pt idx="14">
                  <c:v>-1.7619367621394426</c:v>
                </c:pt>
                <c:pt idx="15">
                  <c:v>-1.6905784014565746</c:v>
                </c:pt>
                <c:pt idx="16">
                  <c:v>-1.6220809303485324</c:v>
                </c:pt>
                <c:pt idx="17">
                  <c:v>-1.5561206493327813</c:v>
                </c:pt>
                <c:pt idx="18">
                  <c:v>-1.4924237015870871</c:v>
                </c:pt>
                <c:pt idx="19">
                  <c:v>-1.4307560970739528</c:v>
                </c:pt>
                <c:pt idx="20">
                  <c:v>-1.3709161199310078</c:v>
                </c:pt>
                <c:pt idx="21">
                  <c:v>-1.3127284641207633</c:v>
                </c:pt>
                <c:pt idx="22">
                  <c:v>-1.2560396436148626</c:v>
                </c:pt>
                <c:pt idx="23">
                  <c:v>-1.2007143568281478</c:v>
                </c:pt>
                <c:pt idx="24">
                  <c:v>-1.1466325753333384</c:v>
                </c:pt>
                <c:pt idx="25">
                  <c:v>-1.0936871891679594</c:v>
                </c:pt>
                <c:pt idx="26">
                  <c:v>-1.0417820847282659</c:v>
                </c:pt>
                <c:pt idx="27">
                  <c:v>-0.99083056236106748</c:v>
                </c:pt>
                <c:pt idx="28">
                  <c:v>-0.94075402324464319</c:v>
                </c:pt>
                <c:pt idx="29">
                  <c:v>-0.89148087160366907</c:v>
                </c:pt>
                <c:pt idx="30">
                  <c:v>-0.84294559049067019</c:v>
                </c:pt>
                <c:pt idx="31">
                  <c:v>-0.79508795849466363</c:v>
                </c:pt>
                <c:pt idx="32">
                  <c:v>-0.74785238164449697</c:v>
                </c:pt>
                <c:pt idx="33">
                  <c:v>-0.70118732005038764</c:v>
                </c:pt>
                <c:pt idx="34">
                  <c:v>-0.65504479289286432</c:v>
                </c:pt>
                <c:pt idx="35">
                  <c:v>-0.60937994852702859</c:v>
                </c:pt>
                <c:pt idx="36">
                  <c:v>-0.56415068894258757</c:v>
                </c:pt>
                <c:pt idx="37">
                  <c:v>-0.51931733976897476</c:v>
                </c:pt>
                <c:pt idx="38">
                  <c:v>-0.47484235856067131</c:v>
                </c:pt>
                <c:pt idx="39">
                  <c:v>-0.43069007533085896</c:v>
                </c:pt>
                <c:pt idx="40">
                  <c:v>-0.38682646028995321</c:v>
                </c:pt>
                <c:pt idx="41">
                  <c:v>-0.34321891454114561</c:v>
                </c:pt>
                <c:pt idx="42">
                  <c:v>-0.29983608012746332</c:v>
                </c:pt>
                <c:pt idx="43">
                  <c:v>-0.25664766634452035</c:v>
                </c:pt>
                <c:pt idx="44">
                  <c:v>-0.21362428965362487</c:v>
                </c:pt>
                <c:pt idx="45">
                  <c:v>-0.17073732486949761</c:v>
                </c:pt>
                <c:pt idx="46">
                  <c:v>-0.12795876556970964</c:v>
                </c:pt>
                <c:pt idx="47">
                  <c:v>-8.5261091890046048E-2</c:v>
                </c:pt>
                <c:pt idx="48">
                  <c:v>-4.2617144039807618E-2</c:v>
                </c:pt>
                <c:pt idx="49">
                  <c:v>9.4619158438840088E-16</c:v>
                </c:pt>
                <c:pt idx="50">
                  <c:v>4.2617144039809748E-2</c:v>
                </c:pt>
                <c:pt idx="51">
                  <c:v>8.5261091890048171E-2</c:v>
                </c:pt>
                <c:pt idx="52">
                  <c:v>0.12795876556971178</c:v>
                </c:pt>
                <c:pt idx="53">
                  <c:v>0.17073732486949977</c:v>
                </c:pt>
                <c:pt idx="54">
                  <c:v>0.21362428965362706</c:v>
                </c:pt>
                <c:pt idx="55">
                  <c:v>0.25664766634452252</c:v>
                </c:pt>
                <c:pt idx="56">
                  <c:v>0.29983608012746549</c:v>
                </c:pt>
                <c:pt idx="57">
                  <c:v>0.34321891454114778</c:v>
                </c:pt>
                <c:pt idx="58">
                  <c:v>0.38682646028995527</c:v>
                </c:pt>
                <c:pt idx="59">
                  <c:v>0.43069007533086101</c:v>
                </c:pt>
                <c:pt idx="60">
                  <c:v>0.47484235856067353</c:v>
                </c:pt>
                <c:pt idx="61">
                  <c:v>0.51931733976897698</c:v>
                </c:pt>
                <c:pt idx="62">
                  <c:v>0.5641506889425898</c:v>
                </c:pt>
                <c:pt idx="63">
                  <c:v>0.60937994852703092</c:v>
                </c:pt>
                <c:pt idx="64">
                  <c:v>0.65504479289286666</c:v>
                </c:pt>
                <c:pt idx="65">
                  <c:v>0.70118732005038986</c:v>
                </c:pt>
                <c:pt idx="66">
                  <c:v>0.7478523816444993</c:v>
                </c:pt>
                <c:pt idx="67">
                  <c:v>0.79508795849466585</c:v>
                </c:pt>
                <c:pt idx="68">
                  <c:v>0.84294559049067264</c:v>
                </c:pt>
                <c:pt idx="69">
                  <c:v>0.8914808716036714</c:v>
                </c:pt>
                <c:pt idx="70">
                  <c:v>0.94075402324464596</c:v>
                </c:pt>
                <c:pt idx="71">
                  <c:v>0.99083056236106959</c:v>
                </c:pt>
                <c:pt idx="72">
                  <c:v>1.0417820847282686</c:v>
                </c:pt>
                <c:pt idx="73">
                  <c:v>1.0936871891679611</c:v>
                </c:pt>
                <c:pt idx="74">
                  <c:v>1.1466325753333408</c:v>
                </c:pt>
                <c:pt idx="75">
                  <c:v>1.2007143568281511</c:v>
                </c:pt>
                <c:pt idx="76">
                  <c:v>1.2560396436148655</c:v>
                </c:pt>
                <c:pt idx="77">
                  <c:v>1.312728464120767</c:v>
                </c:pt>
                <c:pt idx="78">
                  <c:v>1.3709161199310103</c:v>
                </c:pt>
                <c:pt idx="79">
                  <c:v>1.430756097073957</c:v>
                </c:pt>
                <c:pt idx="80">
                  <c:v>1.4924237015870929</c:v>
                </c:pt>
                <c:pt idx="81">
                  <c:v>1.5561206493327855</c:v>
                </c:pt>
                <c:pt idx="82">
                  <c:v>1.6220809303485351</c:v>
                </c:pt>
                <c:pt idx="83">
                  <c:v>1.6905784014565837</c:v>
                </c:pt>
                <c:pt idx="84">
                  <c:v>1.7619367621394437</c:v>
                </c:pt>
                <c:pt idx="85">
                  <c:v>1.8365428793854297</c:v>
                </c:pt>
                <c:pt idx="86">
                  <c:v>1.9148649193659659</c:v>
                </c:pt>
                <c:pt idx="87">
                  <c:v>1.997477546512358</c:v>
                </c:pt>
                <c:pt idx="88">
                  <c:v>2.0850978040622423</c:v>
                </c:pt>
                <c:pt idx="89">
                  <c:v>2.1786376614258254</c:v>
                </c:pt>
                <c:pt idx="90">
                  <c:v>2.2792835572733745</c:v>
                </c:pt>
                <c:pt idx="91">
                  <c:v>2.3886216525263833</c:v>
                </c:pt>
                <c:pt idx="92">
                  <c:v>2.5088447479045985</c:v>
                </c:pt>
                <c:pt idx="93">
                  <c:v>2.6431151108146591</c:v>
                </c:pt>
                <c:pt idx="94">
                  <c:v>2.7962511658175133</c:v>
                </c:pt>
                <c:pt idx="95">
                  <c:v>2.9761663211287015</c:v>
                </c:pt>
                <c:pt idx="96">
                  <c:v>3.1973491338571418</c:v>
                </c:pt>
                <c:pt idx="97">
                  <c:v>3.4913731480741217</c:v>
                </c:pt>
                <c:pt idx="98">
                  <c:v>3.9547913858694717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39-48BE-A033-89304286B1A1}"/>
            </c:ext>
          </c:extLst>
        </c:ser>
        <c:ser>
          <c:idx val="1"/>
          <c:order val="2"/>
          <c:tx>
            <c:strRef>
              <c:f>Probability!$D$1</c:f>
              <c:strCache>
                <c:ptCount val="1"/>
                <c:pt idx="0">
                  <c:v>log-log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cat>
            <c:numRef>
              <c:f>Probability!$A$2:$A$100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Probability!$D$2:$D$100</c:f>
              <c:numCache>
                <c:formatCode>0.00</c:formatCode>
                <c:ptCount val="99"/>
                <c:pt idx="0">
                  <c:v>-1.5271796258079011</c:v>
                </c:pt>
                <c:pt idx="1">
                  <c:v>-1.3640546328884455</c:v>
                </c:pt>
                <c:pt idx="2">
                  <c:v>-1.2546349002858599</c:v>
                </c:pt>
                <c:pt idx="3">
                  <c:v>-1.1690321758870559</c:v>
                </c:pt>
                <c:pt idx="4">
                  <c:v>-1.0971887003649488</c:v>
                </c:pt>
                <c:pt idx="5">
                  <c:v>-1.0343975255188331</c:v>
                </c:pt>
                <c:pt idx="6">
                  <c:v>-0.97804790248970919</c:v>
                </c:pt>
                <c:pt idx="7">
                  <c:v>-0.92652959310170058</c:v>
                </c:pt>
                <c:pt idx="8">
                  <c:v>-0.87877393942231108</c:v>
                </c:pt>
                <c:pt idx="9">
                  <c:v>-0.83403244524795594</c:v>
                </c:pt>
                <c:pt idx="10">
                  <c:v>-0.7917586837172691</c:v>
                </c:pt>
                <c:pt idx="11">
                  <c:v>-0.75154039048647669</c:v>
                </c:pt>
                <c:pt idx="12">
                  <c:v>-0.71305805127531763</c:v>
                </c:pt>
                <c:pt idx="13">
                  <c:v>-0.67605842413278261</c:v>
                </c:pt>
                <c:pt idx="14">
                  <c:v>-0.64033693876074793</c:v>
                </c:pt>
                <c:pt idx="15">
                  <c:v>-0.60572560876919024</c:v>
                </c:pt>
                <c:pt idx="16">
                  <c:v>-0.57208449631736835</c:v>
                </c:pt>
                <c:pt idx="17">
                  <c:v>-0.53929553906989014</c:v>
                </c:pt>
                <c:pt idx="18">
                  <c:v>-0.50725799142009587</c:v>
                </c:pt>
                <c:pt idx="19">
                  <c:v>-0.47588499532711054</c:v>
                </c:pt>
                <c:pt idx="20">
                  <c:v>-0.44510095832671104</c:v>
                </c:pt>
                <c:pt idx="21">
                  <c:v>-0.41483951911157613</c:v>
                </c:pt>
                <c:pt idx="22">
                  <c:v>-0.3850419479613732</c:v>
                </c:pt>
                <c:pt idx="23">
                  <c:v>-0.35565587381121155</c:v>
                </c:pt>
                <c:pt idx="24">
                  <c:v>-0.32663425997828077</c:v>
                </c:pt>
                <c:pt idx="25">
                  <c:v>-0.29793457148413699</c:v>
                </c:pt>
                <c:pt idx="26">
                  <c:v>-0.26951809162840862</c:v>
                </c:pt>
                <c:pt idx="27">
                  <c:v>-0.24134935598542923</c:v>
                </c:pt>
                <c:pt idx="28">
                  <c:v>-0.21339567961411068</c:v>
                </c:pt>
                <c:pt idx="29">
                  <c:v>-0.18562675886236538</c:v>
                </c:pt>
                <c:pt idx="30">
                  <c:v>-0.15801433329876363</c:v>
                </c:pt>
                <c:pt idx="31">
                  <c:v>-0.13053189641996346</c:v>
                </c:pt>
                <c:pt idx="32">
                  <c:v>-0.10315444614433575</c:v>
                </c:pt>
                <c:pt idx="33">
                  <c:v>-7.5858267908825147E-2</c:v>
                </c:pt>
                <c:pt idx="34">
                  <c:v>-4.8620744579388628E-2</c:v>
                </c:pt>
                <c:pt idx="35">
                  <c:v>-2.1420188467822916E-2</c:v>
                </c:pt>
                <c:pt idx="36">
                  <c:v>5.7643084057602597E-3</c:v>
                </c:pt>
                <c:pt idx="37">
                  <c:v>3.2953009000035505E-2</c:v>
                </c:pt>
                <c:pt idx="38">
                  <c:v>6.0165653558883876E-2</c:v>
                </c:pt>
                <c:pt idx="39">
                  <c:v>8.7421571790755659E-2</c:v>
                </c:pt>
                <c:pt idx="40">
                  <c:v>0.11473978684480694</c:v>
                </c:pt>
                <c:pt idx="41">
                  <c:v>0.1421391127466711</c:v>
                </c:pt>
                <c:pt idx="42">
                  <c:v>0.1696382467513029</c:v>
                </c:pt>
                <c:pt idx="43">
                  <c:v>0.19725585791036196</c:v>
                </c:pt>
                <c:pt idx="44">
                  <c:v>0.22501067302940944</c:v>
                </c:pt>
                <c:pt idx="45">
                  <c:v>0.25292156110001529</c:v>
                </c:pt>
                <c:pt idx="46">
                  <c:v>0.28100761722945966</c:v>
                </c:pt>
                <c:pt idx="47">
                  <c:v>0.30928824705301233</c:v>
                </c:pt>
                <c:pt idx="48">
                  <c:v>0.33778325259877851</c:v>
                </c:pt>
                <c:pt idx="49">
                  <c:v>0.36651292058166501</c:v>
                </c:pt>
                <c:pt idx="50">
                  <c:v>0.39549811413080932</c:v>
                </c:pt>
                <c:pt idx="51">
                  <c:v>0.42476036900425129</c:v>
                </c:pt>
                <c:pt idx="52">
                  <c:v>0.45432199541688428</c:v>
                </c:pt>
                <c:pt idx="53">
                  <c:v>0.48420618670479049</c:v>
                </c:pt>
                <c:pt idx="54">
                  <c:v>0.51443713617380393</c:v>
                </c:pt>
                <c:pt idx="55">
                  <c:v>0.54504016363643348</c:v>
                </c:pt>
                <c:pt idx="56">
                  <c:v>0.57604185333420155</c:v>
                </c:pt>
                <c:pt idx="57">
                  <c:v>0.60747020517853045</c:v>
                </c:pt>
                <c:pt idx="58">
                  <c:v>0.63935480153084512</c:v>
                </c:pt>
                <c:pt idx="59">
                  <c:v>0.67172699209212305</c:v>
                </c:pt>
                <c:pt idx="60">
                  <c:v>0.70462009989703145</c:v>
                </c:pt>
                <c:pt idx="61">
                  <c:v>0.73806965192505769</c:v>
                </c:pt>
                <c:pt idx="62">
                  <c:v>0.77211363847220849</c:v>
                </c:pt>
                <c:pt idx="63">
                  <c:v>0.8067928061995715</c:v>
                </c:pt>
                <c:pt idx="64">
                  <c:v>0.84215099072473409</c:v>
                </c:pt>
                <c:pt idx="65">
                  <c:v>0.87823549579457738</c:v>
                </c:pt>
                <c:pt idx="66">
                  <c:v>0.91509752753286255</c:v>
                </c:pt>
                <c:pt idx="67">
                  <c:v>0.95279269407125922</c:v>
                </c:pt>
                <c:pt idx="68">
                  <c:v>0.99138158315080294</c:v>
                </c:pt>
                <c:pt idx="69">
                  <c:v>1.0309304331587248</c:v>
                </c:pt>
                <c:pt idx="70">
                  <c:v>1.0715119167260809</c:v>
                </c:pt>
                <c:pt idx="71">
                  <c:v>1.1132060607017329</c:v>
                </c:pt>
                <c:pt idx="72">
                  <c:v>1.1561013323751612</c:v>
                </c:pt>
                <c:pt idx="73">
                  <c:v>1.2002959297088229</c:v>
                </c:pt>
                <c:pt idx="74">
                  <c:v>1.2458993237072402</c:v>
                </c:pt>
                <c:pt idx="75">
                  <c:v>1.2930341148060274</c:v>
                </c:pt>
                <c:pt idx="76">
                  <c:v>1.341838283609331</c:v>
                </c:pt>
                <c:pt idx="77">
                  <c:v>1.3924679413168639</c:v>
                </c:pt>
                <c:pt idx="78">
                  <c:v>1.4451007195150591</c:v>
                </c:pt>
                <c:pt idx="79">
                  <c:v>1.4999399867595182</c:v>
                </c:pt>
                <c:pt idx="80">
                  <c:v>1.5572201467525029</c:v>
                </c:pt>
                <c:pt idx="81">
                  <c:v>1.6172133694854012</c:v>
                </c:pt>
                <c:pt idx="82">
                  <c:v>1.6802382475166826</c:v>
                </c:pt>
                <c:pt idx="83">
                  <c:v>1.7466710787777349</c:v>
                </c:pt>
                <c:pt idx="84">
                  <c:v>1.8169607947796145</c:v>
                </c:pt>
                <c:pt idx="85">
                  <c:v>1.8916490462361504</c:v>
                </c:pt>
                <c:pt idx="86">
                  <c:v>1.9713977444428747</c:v>
                </c:pt>
                <c:pt idx="87">
                  <c:v>2.057027648199818</c:v>
                </c:pt>
                <c:pt idx="88">
                  <c:v>2.1495737798046477</c:v>
                </c:pt>
                <c:pt idx="89">
                  <c:v>2.2503673273124516</c:v>
                </c:pt>
                <c:pt idx="90">
                  <c:v>2.3611608457948834</c:v>
                </c:pt>
                <c:pt idx="91">
                  <c:v>2.4843275102530744</c:v>
                </c:pt>
                <c:pt idx="92">
                  <c:v>2.6231941186130299</c:v>
                </c:pt>
                <c:pt idx="93">
                  <c:v>2.7826325333778121</c:v>
                </c:pt>
                <c:pt idx="94">
                  <c:v>2.9701952490421775</c:v>
                </c:pt>
                <c:pt idx="95">
                  <c:v>3.1985342614454018</c:v>
                </c:pt>
                <c:pt idx="96">
                  <c:v>3.4913669500838087</c:v>
                </c:pt>
                <c:pt idx="97">
                  <c:v>3.901938657935867</c:v>
                </c:pt>
                <c:pt idx="98">
                  <c:v>4.6001492267766464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39-48BE-A033-89304286B1A1}"/>
            </c:ext>
          </c:extLst>
        </c:ser>
        <c:ser>
          <c:idx val="2"/>
          <c:order val="3"/>
          <c:tx>
            <c:strRef>
              <c:f>Probability!$E$1</c:f>
              <c:strCache>
                <c:ptCount val="1"/>
                <c:pt idx="0">
                  <c:v>complementary log-log</c:v>
                </c:pt>
              </c:strCache>
            </c:strRef>
          </c:tx>
          <c:spPr>
            <a:ln>
              <a:solidFill>
                <a:srgbClr val="00B050"/>
              </a:solidFill>
              <a:prstDash val="dashDot"/>
            </a:ln>
          </c:spPr>
          <c:marker>
            <c:symbol val="none"/>
          </c:marker>
          <c:cat>
            <c:numRef>
              <c:f>Probability!$A$2:$A$100</c:f>
              <c:numCache>
                <c:formatCode>0.00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</c:numCache>
            </c:numRef>
          </c:cat>
          <c:val>
            <c:numRef>
              <c:f>Probability!$E$2:$E$100</c:f>
              <c:numCache>
                <c:formatCode>0.00</c:formatCode>
                <c:ptCount val="99"/>
                <c:pt idx="0">
                  <c:v>-4.6001492267765789</c:v>
                </c:pt>
                <c:pt idx="1">
                  <c:v>-3.9019386579358333</c:v>
                </c:pt>
                <c:pt idx="2">
                  <c:v>-3.4913669500837861</c:v>
                </c:pt>
                <c:pt idx="3">
                  <c:v>-3.1985342614453849</c:v>
                </c:pt>
                <c:pt idx="4">
                  <c:v>-2.9701952490421637</c:v>
                </c:pt>
                <c:pt idx="5">
                  <c:v>-2.7826325333778006</c:v>
                </c:pt>
                <c:pt idx="6">
                  <c:v>-2.6231941186130197</c:v>
                </c:pt>
                <c:pt idx="7">
                  <c:v>-2.4843275102530673</c:v>
                </c:pt>
                <c:pt idx="8">
                  <c:v>-2.3611608457948767</c:v>
                </c:pt>
                <c:pt idx="9">
                  <c:v>-2.2503673273124454</c:v>
                </c:pt>
                <c:pt idx="10">
                  <c:v>-2.1495737798046424</c:v>
                </c:pt>
                <c:pt idx="11">
                  <c:v>-2.0570276481998131</c:v>
                </c:pt>
                <c:pt idx="12">
                  <c:v>-1.9713977444428701</c:v>
                </c:pt>
                <c:pt idx="13">
                  <c:v>-1.8916490462361459</c:v>
                </c:pt>
                <c:pt idx="14">
                  <c:v>-1.8169607947796103</c:v>
                </c:pt>
                <c:pt idx="15">
                  <c:v>-1.7466710787777311</c:v>
                </c:pt>
                <c:pt idx="16">
                  <c:v>-1.6802382475166791</c:v>
                </c:pt>
                <c:pt idx="17">
                  <c:v>-1.6172133694853976</c:v>
                </c:pt>
                <c:pt idx="18">
                  <c:v>-1.5572201467524995</c:v>
                </c:pt>
                <c:pt idx="19">
                  <c:v>-1.4999399867595151</c:v>
                </c:pt>
                <c:pt idx="20">
                  <c:v>-1.4451007195150563</c:v>
                </c:pt>
                <c:pt idx="21">
                  <c:v>-1.392467941316861</c:v>
                </c:pt>
                <c:pt idx="22">
                  <c:v>-1.3418382836093283</c:v>
                </c:pt>
                <c:pt idx="23">
                  <c:v>-1.2930341148060247</c:v>
                </c:pt>
                <c:pt idx="24">
                  <c:v>-1.2458993237072382</c:v>
                </c:pt>
                <c:pt idx="25">
                  <c:v>-1.2002959297088209</c:v>
                </c:pt>
                <c:pt idx="26">
                  <c:v>-1.1561013323751592</c:v>
                </c:pt>
                <c:pt idx="27">
                  <c:v>-1.1132060607017309</c:v>
                </c:pt>
                <c:pt idx="28">
                  <c:v>-1.0715119167260789</c:v>
                </c:pt>
                <c:pt idx="29">
                  <c:v>-1.0309304331587228</c:v>
                </c:pt>
                <c:pt idx="30">
                  <c:v>-0.99138158315080116</c:v>
                </c:pt>
                <c:pt idx="31">
                  <c:v>-0.95279269407125755</c:v>
                </c:pt>
                <c:pt idx="32">
                  <c:v>-0.91509752753286089</c:v>
                </c:pt>
                <c:pt idx="33">
                  <c:v>-0.87823549579457583</c:v>
                </c:pt>
                <c:pt idx="34">
                  <c:v>-0.84215099072473254</c:v>
                </c:pt>
                <c:pt idx="35">
                  <c:v>-0.80679280619956995</c:v>
                </c:pt>
                <c:pt idx="36">
                  <c:v>-0.77211363847220693</c:v>
                </c:pt>
                <c:pt idx="37">
                  <c:v>-0.73806965192505614</c:v>
                </c:pt>
                <c:pt idx="38">
                  <c:v>-0.70462009989703001</c:v>
                </c:pt>
                <c:pt idx="39">
                  <c:v>-0.6717269920921215</c:v>
                </c:pt>
                <c:pt idx="40">
                  <c:v>-0.63935480153084367</c:v>
                </c:pt>
                <c:pt idx="41">
                  <c:v>-0.60747020517852912</c:v>
                </c:pt>
                <c:pt idx="42">
                  <c:v>-0.57604185333420022</c:v>
                </c:pt>
                <c:pt idx="43">
                  <c:v>-0.54504016363643204</c:v>
                </c:pt>
                <c:pt idx="44">
                  <c:v>-0.51443713617380271</c:v>
                </c:pt>
                <c:pt idx="45">
                  <c:v>-0.48420618670478927</c:v>
                </c:pt>
                <c:pt idx="46">
                  <c:v>-0.45432199541688284</c:v>
                </c:pt>
                <c:pt idx="47">
                  <c:v>-0.42476036900425007</c:v>
                </c:pt>
                <c:pt idx="48">
                  <c:v>-0.39549811413080815</c:v>
                </c:pt>
                <c:pt idx="49">
                  <c:v>-0.36651292058166374</c:v>
                </c:pt>
                <c:pt idx="50">
                  <c:v>-0.33778325259877712</c:v>
                </c:pt>
                <c:pt idx="51">
                  <c:v>-0.30928824705301083</c:v>
                </c:pt>
                <c:pt idx="52">
                  <c:v>-0.28100761722945833</c:v>
                </c:pt>
                <c:pt idx="53">
                  <c:v>-0.25292156110001385</c:v>
                </c:pt>
                <c:pt idx="54">
                  <c:v>-0.22501067302940803</c:v>
                </c:pt>
                <c:pt idx="55">
                  <c:v>-0.1972558579103606</c:v>
                </c:pt>
                <c:pt idx="56">
                  <c:v>-0.16963824675130146</c:v>
                </c:pt>
                <c:pt idx="57">
                  <c:v>-0.14213911274666979</c:v>
                </c:pt>
                <c:pt idx="58">
                  <c:v>-0.11473978684480557</c:v>
                </c:pt>
                <c:pt idx="59">
                  <c:v>-8.7421571790754202E-2</c:v>
                </c:pt>
                <c:pt idx="60">
                  <c:v>-6.0165653558882579E-2</c:v>
                </c:pt>
                <c:pt idx="61">
                  <c:v>-3.2953009000034131E-2</c:v>
                </c:pt>
                <c:pt idx="62">
                  <c:v>-5.7643084057589196E-3</c:v>
                </c:pt>
                <c:pt idx="63">
                  <c:v>2.142018846782422E-2</c:v>
                </c:pt>
                <c:pt idx="64">
                  <c:v>4.8620744579390113E-2</c:v>
                </c:pt>
                <c:pt idx="65">
                  <c:v>7.585826790882659E-2</c:v>
                </c:pt>
                <c:pt idx="66">
                  <c:v>0.10315444614433715</c:v>
                </c:pt>
                <c:pt idx="67">
                  <c:v>0.13053189641996482</c:v>
                </c:pt>
                <c:pt idx="68">
                  <c:v>0.15801433329876496</c:v>
                </c:pt>
                <c:pt idx="69">
                  <c:v>0.18562675886236668</c:v>
                </c:pt>
                <c:pt idx="70">
                  <c:v>0.21339567961411213</c:v>
                </c:pt>
                <c:pt idx="71">
                  <c:v>0.24134935598543061</c:v>
                </c:pt>
                <c:pt idx="72">
                  <c:v>0.26951809162840995</c:v>
                </c:pt>
                <c:pt idx="73">
                  <c:v>0.29793457148413843</c:v>
                </c:pt>
                <c:pt idx="74">
                  <c:v>0.32663425997828222</c:v>
                </c:pt>
                <c:pt idx="75">
                  <c:v>0.35565587381121311</c:v>
                </c:pt>
                <c:pt idx="76">
                  <c:v>0.3850419479613747</c:v>
                </c:pt>
                <c:pt idx="77">
                  <c:v>0.41483951911157774</c:v>
                </c:pt>
                <c:pt idx="78">
                  <c:v>0.44510095832671265</c:v>
                </c:pt>
                <c:pt idx="79">
                  <c:v>0.47588499532711209</c:v>
                </c:pt>
                <c:pt idx="80">
                  <c:v>0.50725799142009753</c:v>
                </c:pt>
                <c:pt idx="81">
                  <c:v>0.53929553906989181</c:v>
                </c:pt>
                <c:pt idx="82">
                  <c:v>0.57208449631737013</c:v>
                </c:pt>
                <c:pt idx="83">
                  <c:v>0.6057256087691919</c:v>
                </c:pt>
                <c:pt idx="84">
                  <c:v>0.64033693876074971</c:v>
                </c:pt>
                <c:pt idx="85">
                  <c:v>0.6760584241327845</c:v>
                </c:pt>
                <c:pt idx="86">
                  <c:v>0.71305805127531974</c:v>
                </c:pt>
                <c:pt idx="87">
                  <c:v>0.75154039048647903</c:v>
                </c:pt>
                <c:pt idx="88">
                  <c:v>0.79175868371727132</c:v>
                </c:pt>
                <c:pt idx="89">
                  <c:v>0.83403244524795839</c:v>
                </c:pt>
                <c:pt idx="90">
                  <c:v>0.87877393942231363</c:v>
                </c:pt>
                <c:pt idx="91">
                  <c:v>0.92652959310170335</c:v>
                </c:pt>
                <c:pt idx="92">
                  <c:v>0.97804790248971252</c:v>
                </c:pt>
                <c:pt idx="93">
                  <c:v>1.0343975255188367</c:v>
                </c:pt>
                <c:pt idx="94">
                  <c:v>1.0971887003649528</c:v>
                </c:pt>
                <c:pt idx="95">
                  <c:v>1.1690321758870608</c:v>
                </c:pt>
                <c:pt idx="96">
                  <c:v>1.2546349002858661</c:v>
                </c:pt>
                <c:pt idx="97">
                  <c:v>1.364054632888454</c:v>
                </c:pt>
                <c:pt idx="98">
                  <c:v>1.5271796258079156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39-48BE-A033-89304286B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299840"/>
        <c:axId val="99224384"/>
      </c:lineChart>
      <c:catAx>
        <c:axId val="9929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Original Probability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9224384"/>
        <c:crossesAt val="-30"/>
        <c:auto val="1"/>
        <c:lblAlgn val="ctr"/>
        <c:lblOffset val="100"/>
        <c:tickLblSkip val="10"/>
        <c:noMultiLvlLbl val="0"/>
      </c:catAx>
      <c:valAx>
        <c:axId val="99224384"/>
        <c:scaling>
          <c:orientation val="minMax"/>
          <c:max val="5"/>
          <c:min val="-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Transformed Probability</a:t>
                </a:r>
              </a:p>
            </c:rich>
          </c:tx>
          <c:layout>
            <c:manualLayout>
              <c:xMode val="edge"/>
              <c:yMode val="edge"/>
              <c:x val="1.6788748051720519E-2"/>
              <c:y val="0.2704127397164010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99299840"/>
        <c:crosses val="autoZero"/>
        <c:crossBetween val="between"/>
        <c:majorUnit val="1"/>
      </c:valAx>
    </c:plotArea>
    <c:legend>
      <c:legendPos val="t"/>
      <c:layout>
        <c:manualLayout>
          <c:xMode val="edge"/>
          <c:yMode val="edge"/>
          <c:x val="9.3193468169917776E-2"/>
          <c:y val="3.0534579938862058E-3"/>
          <c:w val="0.87917236405203492"/>
          <c:h val="0.13820330689328766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Figures'!$F$3:$F$5</c:f>
              <c:numCache>
                <c:formatCode>0.000</c:formatCode>
                <c:ptCount val="3"/>
                <c:pt idx="0">
                  <c:v>-1.4003000000000001</c:v>
                </c:pt>
                <c:pt idx="1">
                  <c:v>-0.95150000000000001</c:v>
                </c:pt>
                <c:pt idx="2">
                  <c:v>-0.50280000000000002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C1-4204-8E7E-C2DC76933398}"/>
            </c:ext>
          </c:extLst>
        </c:ser>
        <c:ser>
          <c:idx val="1"/>
          <c:order val="1"/>
          <c:tx>
            <c:strRef>
              <c:f>'2b Nominal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Figures'!$F$6:$F$8</c:f>
              <c:numCache>
                <c:formatCode>0.000</c:formatCode>
                <c:ptCount val="3"/>
                <c:pt idx="0">
                  <c:v>-0.98150000000000004</c:v>
                </c:pt>
                <c:pt idx="1">
                  <c:v>-0.53269999999999995</c:v>
                </c:pt>
                <c:pt idx="2">
                  <c:v>-8.3960000000000007E-2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C1-4204-8E7E-C2DC76933398}"/>
            </c:ext>
          </c:extLst>
        </c:ser>
        <c:ser>
          <c:idx val="2"/>
          <c:order val="2"/>
          <c:tx>
            <c:strRef>
              <c:f>'2b Nominal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Figures'!$F$9:$F$11</c:f>
              <c:numCache>
                <c:formatCode>0.000</c:formatCode>
                <c:ptCount val="3"/>
                <c:pt idx="0">
                  <c:v>-0.4486</c:v>
                </c:pt>
                <c:pt idx="1">
                  <c:v>1.2E-4</c:v>
                </c:pt>
                <c:pt idx="2">
                  <c:v>0.44890000000000002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C1-4204-8E7E-C2DC76933398}"/>
            </c:ext>
          </c:extLst>
        </c:ser>
        <c:ser>
          <c:idx val="3"/>
          <c:order val="3"/>
          <c:tx>
            <c:strRef>
              <c:f>'2b Nominal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Figures'!$F$12:$F$14</c:f>
              <c:numCache>
                <c:formatCode>0.000</c:formatCode>
                <c:ptCount val="3"/>
                <c:pt idx="0">
                  <c:v>-2.981E-2</c:v>
                </c:pt>
                <c:pt idx="1">
                  <c:v>0.41889999999999999</c:v>
                </c:pt>
                <c:pt idx="2">
                  <c:v>0.86770000000000003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C1-4204-8E7E-C2DC76933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100288"/>
        <c:axId val="144491648"/>
      </c:lineChart>
      <c:catAx>
        <c:axId val="145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1648"/>
        <c:crossesAt val="-10"/>
        <c:auto val="1"/>
        <c:lblAlgn val="ctr"/>
        <c:lblOffset val="100"/>
        <c:noMultiLvlLbl val="0"/>
      </c:catAx>
      <c:valAx>
        <c:axId val="144491648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</a:t>
                </a:r>
                <a:r>
                  <a:rPr lang="en-US" sz="1000" b="1" i="0" u="none" strike="noStrike" baseline="0">
                    <a:effectLst/>
                  </a:rPr>
                  <a:t>Not</a:t>
                </a:r>
                <a:r>
                  <a:rPr lang="en-US"/>
                  <a:t> vs. Eh 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51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25594062705052495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Figures'!$G$3:$G$5</c:f>
              <c:numCache>
                <c:formatCode>0.000</c:formatCode>
                <c:ptCount val="3"/>
                <c:pt idx="0">
                  <c:v>0.19776851028781706</c:v>
                </c:pt>
                <c:pt idx="1">
                  <c:v>0.27858325993652433</c:v>
                </c:pt>
                <c:pt idx="2">
                  <c:v>0.37688288437888551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EE-4DFC-BC55-68592859C5F1}"/>
            </c:ext>
          </c:extLst>
        </c:ser>
        <c:ser>
          <c:idx val="1"/>
          <c:order val="1"/>
          <c:tx>
            <c:strRef>
              <c:f>'2b Nominal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Figures'!$G$6:$G$8</c:f>
              <c:numCache>
                <c:formatCode>0.000</c:formatCode>
                <c:ptCount val="3"/>
                <c:pt idx="0">
                  <c:v>0.27259425228528145</c:v>
                </c:pt>
                <c:pt idx="1">
                  <c:v>0.36988737636105395</c:v>
                </c:pt>
                <c:pt idx="2">
                  <c:v>0.47902232168257064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EE-4DFC-BC55-68592859C5F1}"/>
            </c:ext>
          </c:extLst>
        </c:ser>
        <c:ser>
          <c:idx val="2"/>
          <c:order val="2"/>
          <c:tx>
            <c:strRef>
              <c:f>'2b Nominal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Figures'!$G$9:$G$11</c:f>
              <c:numCache>
                <c:formatCode>0.000</c:formatCode>
                <c:ptCount val="3"/>
                <c:pt idx="0">
                  <c:v>0.38969368010697625</c:v>
                </c:pt>
                <c:pt idx="1">
                  <c:v>0.500029999999964</c:v>
                </c:pt>
                <c:pt idx="2">
                  <c:v>0.61037766728620568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EE-4DFC-BC55-68592859C5F1}"/>
            </c:ext>
          </c:extLst>
        </c:ser>
        <c:ser>
          <c:idx val="3"/>
          <c:order val="3"/>
          <c:tx>
            <c:strRef>
              <c:f>'2b Nominal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Figures'!$H$3:$H$5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Figures'!$G$12:$G$14</c:f>
              <c:numCache>
                <c:formatCode>0.000</c:formatCode>
                <c:ptCount val="3"/>
                <c:pt idx="0">
                  <c:v>0.49254805183100692</c:v>
                </c:pt>
                <c:pt idx="1">
                  <c:v>0.60321999958637973</c:v>
                </c:pt>
                <c:pt idx="2">
                  <c:v>0.70426689057346858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EE-4DFC-BC55-68592859C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99648"/>
        <c:axId val="144493952"/>
      </c:lineChart>
      <c:catAx>
        <c:axId val="14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3952"/>
        <c:crossesAt val="-10"/>
        <c:auto val="1"/>
        <c:lblAlgn val="ctr"/>
        <c:lblOffset val="100"/>
        <c:noMultiLvlLbl val="0"/>
      </c:catAx>
      <c:valAx>
        <c:axId val="14449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Probability of Not vs. Eh</a:t>
                </a:r>
              </a:p>
            </c:rich>
          </c:tx>
          <c:layout>
            <c:manualLayout>
              <c:xMode val="edge"/>
              <c:yMode val="edge"/>
              <c:x val="2.3202614379084968E-2"/>
              <c:y val="0.125433854350295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49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Figures'!$D$18:$D$20</c:f>
              <c:numCache>
                <c:formatCode>0.000</c:formatCode>
                <c:ptCount val="3"/>
                <c:pt idx="0">
                  <c:v>-1.2393000000000001</c:v>
                </c:pt>
                <c:pt idx="1">
                  <c:v>-0.7641</c:v>
                </c:pt>
                <c:pt idx="2">
                  <c:v>-0.2888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F1-4F8B-86C9-6CAD29229C7D}"/>
            </c:ext>
          </c:extLst>
        </c:ser>
        <c:ser>
          <c:idx val="1"/>
          <c:order val="1"/>
          <c:tx>
            <c:strRef>
              <c:f>'2b Nominal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Figures'!$D$21:$D$23</c:f>
              <c:numCache>
                <c:formatCode>0.000</c:formatCode>
                <c:ptCount val="3"/>
                <c:pt idx="0">
                  <c:v>-2.0182000000000002</c:v>
                </c:pt>
                <c:pt idx="1">
                  <c:v>-1.5428999999999999</c:v>
                </c:pt>
                <c:pt idx="2">
                  <c:v>-1.0677000000000001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F1-4F8B-86C9-6CAD29229C7D}"/>
            </c:ext>
          </c:extLst>
        </c:ser>
        <c:ser>
          <c:idx val="2"/>
          <c:order val="2"/>
          <c:tx>
            <c:strRef>
              <c:f>'2b Nominal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Figures'!$D$24:$D$26</c:f>
              <c:numCache>
                <c:formatCode>0.000</c:formatCode>
                <c:ptCount val="3"/>
                <c:pt idx="0">
                  <c:v>-0.81679999999999997</c:v>
                </c:pt>
                <c:pt idx="1">
                  <c:v>-0.34160000000000001</c:v>
                </c:pt>
                <c:pt idx="2">
                  <c:v>0.13370000000000001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F1-4F8B-86C9-6CAD29229C7D}"/>
            </c:ext>
          </c:extLst>
        </c:ser>
        <c:ser>
          <c:idx val="3"/>
          <c:order val="3"/>
          <c:tx>
            <c:strRef>
              <c:f>'2b Nominal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Figures'!$H$18:$H$21</c:f>
              <c:numCache>
                <c:formatCode>0.000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Figures'!$D$27:$D$29</c:f>
              <c:numCache>
                <c:formatCode>0.000</c:formatCode>
                <c:ptCount val="3"/>
                <c:pt idx="0">
                  <c:v>-1.5956999999999999</c:v>
                </c:pt>
                <c:pt idx="1">
                  <c:v>-1.1204000000000001</c:v>
                </c:pt>
                <c:pt idx="2">
                  <c:v>-0.64510000000000001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F1-4F8B-86C9-6CAD29229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89856"/>
        <c:axId val="144496256"/>
      </c:lineChart>
      <c:catAx>
        <c:axId val="14328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6256"/>
        <c:crossesAt val="-10"/>
        <c:auto val="1"/>
        <c:lblAlgn val="ctr"/>
        <c:lblOffset val="100"/>
        <c:noMultiLvlLbl val="0"/>
      </c:catAx>
      <c:valAx>
        <c:axId val="144496256"/>
        <c:scaling>
          <c:orientation val="minMax"/>
          <c:max val="1"/>
          <c:min val="-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Eh vs. Very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328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Nominal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Figures'!$E$18:$E$20</c:f>
              <c:numCache>
                <c:formatCode>0.000</c:formatCode>
                <c:ptCount val="3"/>
                <c:pt idx="0">
                  <c:v>0.2245578543656053</c:v>
                </c:pt>
                <c:pt idx="1">
                  <c:v>0.31775677446357981</c:v>
                </c:pt>
                <c:pt idx="2">
                  <c:v>0.4282976722848435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7B-4436-AFBB-A2DB11C0B904}"/>
            </c:ext>
          </c:extLst>
        </c:ser>
        <c:ser>
          <c:idx val="1"/>
          <c:order val="1"/>
          <c:tx>
            <c:strRef>
              <c:f>'2b Nominal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Figures'!$E$21:$E$23</c:f>
              <c:numCache>
                <c:formatCode>0.000</c:formatCode>
                <c:ptCount val="3"/>
                <c:pt idx="0">
                  <c:v>0.11730524302696692</c:v>
                </c:pt>
                <c:pt idx="1">
                  <c:v>0.17611409550308607</c:v>
                </c:pt>
                <c:pt idx="2">
                  <c:v>0.25584072658752777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7B-4436-AFBB-A2DB11C0B904}"/>
            </c:ext>
          </c:extLst>
        </c:ser>
        <c:ser>
          <c:idx val="2"/>
          <c:order val="2"/>
          <c:tx>
            <c:strRef>
              <c:f>'2b Nominal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Figures'!$E$24:$E$26</c:f>
              <c:numCache>
                <c:formatCode>0.000</c:formatCode>
                <c:ptCount val="3"/>
                <c:pt idx="0">
                  <c:v>0.30644335296084652</c:v>
                </c:pt>
                <c:pt idx="1">
                  <c:v>0.41542087036534076</c:v>
                </c:pt>
                <c:pt idx="2">
                  <c:v>0.53337529759972546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7B-4436-AFBB-A2DB11C0B904}"/>
            </c:ext>
          </c:extLst>
        </c:ser>
        <c:ser>
          <c:idx val="3"/>
          <c:order val="3"/>
          <c:tx>
            <c:strRef>
              <c:f>'2b Nominal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Nominal Figures'!$H$18:$H$20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Nominal Figures'!$E$27:$E$29</c:f>
              <c:numCache>
                <c:formatCode>0.000</c:formatCode>
                <c:ptCount val="3"/>
                <c:pt idx="0">
                  <c:v>0.16858345748214681</c:v>
                </c:pt>
                <c:pt idx="1">
                  <c:v>0.24593709519647641</c:v>
                </c:pt>
                <c:pt idx="2">
                  <c:v>0.34409458909004637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7B-4436-AFBB-A2DB11C0B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501696"/>
        <c:axId val="145629184"/>
      </c:lineChart>
      <c:catAx>
        <c:axId val="14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5629184"/>
        <c:crossesAt val="-10"/>
        <c:auto val="1"/>
        <c:lblAlgn val="ctr"/>
        <c:lblOffset val="100"/>
        <c:noMultiLvlLbl val="0"/>
      </c:catAx>
      <c:valAx>
        <c:axId val="1456291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 of Eh vs. Very</a:t>
                </a:r>
              </a:p>
            </c:rich>
          </c:tx>
          <c:layout>
            <c:manualLayout>
              <c:xMode val="edge"/>
              <c:yMode val="edge"/>
              <c:x val="2.6470588235294114E-2"/>
              <c:y val="0.1238444152814231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5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50306379006641"/>
          <c:y val="5.1400554097404488E-2"/>
          <c:w val="0.53580017363986288"/>
          <c:h val="0.75853283874197808"/>
        </c:manualLayout>
      </c:layout>
      <c:lineChart>
        <c:grouping val="standard"/>
        <c:varyColors val="0"/>
        <c:ser>
          <c:idx val="0"/>
          <c:order val="0"/>
          <c:tx>
            <c:strRef>
              <c:f>'2a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Figures'!$D$3:$D$5</c:f>
              <c:numCache>
                <c:formatCode>0.0000</c:formatCode>
                <c:ptCount val="3"/>
                <c:pt idx="0">
                  <c:v>-1.9158999999999999</c:v>
                </c:pt>
                <c:pt idx="1">
                  <c:v>-0.65939999999999999</c:v>
                </c:pt>
                <c:pt idx="2">
                  <c:v>0.59699999999999998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C4-4B0E-B5DD-B0EB0F987366}"/>
            </c:ext>
          </c:extLst>
        </c:ser>
        <c:ser>
          <c:idx val="1"/>
          <c:order val="1"/>
          <c:tx>
            <c:strRef>
              <c:f>'2a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'2a Figures'!$D$6:$D$8</c:f>
              <c:numCache>
                <c:formatCode>0.0000</c:formatCode>
                <c:ptCount val="3"/>
                <c:pt idx="0">
                  <c:v>-0.91400000000000003</c:v>
                </c:pt>
                <c:pt idx="1">
                  <c:v>-0.3397</c:v>
                </c:pt>
                <c:pt idx="2">
                  <c:v>0.23469999999999999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C4-4B0E-B5DD-B0EB0F987366}"/>
            </c:ext>
          </c:extLst>
        </c:ser>
        <c:ser>
          <c:idx val="2"/>
          <c:order val="2"/>
          <c:tx>
            <c:strRef>
              <c:f>'2a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Figures'!$D$9:$D$11</c:f>
              <c:numCache>
                <c:formatCode>0.0000</c:formatCode>
                <c:ptCount val="3"/>
                <c:pt idx="0">
                  <c:v>8.233E-2</c:v>
                </c:pt>
                <c:pt idx="1">
                  <c:v>0.50290000000000001</c:v>
                </c:pt>
                <c:pt idx="2">
                  <c:v>0.9234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C4-4B0E-B5DD-B0EB0F987366}"/>
            </c:ext>
          </c:extLst>
        </c:ser>
        <c:ser>
          <c:idx val="3"/>
          <c:order val="3"/>
          <c:tx>
            <c:strRef>
              <c:f>'2a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'2a Figures'!$D$12:$D$14</c:f>
              <c:numCache>
                <c:formatCode>0.0000</c:formatCode>
                <c:ptCount val="3"/>
                <c:pt idx="0">
                  <c:v>1.0842000000000001</c:v>
                </c:pt>
                <c:pt idx="1">
                  <c:v>0.82269999999999999</c:v>
                </c:pt>
                <c:pt idx="2">
                  <c:v>0.56110000000000004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C4-4B0E-B5DD-B0EB0F987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864256"/>
        <c:axId val="144721024"/>
      </c:lineChart>
      <c:catAx>
        <c:axId val="144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721024"/>
        <c:crossesAt val="-10"/>
        <c:auto val="1"/>
        <c:lblAlgn val="ctr"/>
        <c:lblOffset val="100"/>
        <c:noMultiLvlLbl val="0"/>
      </c:catAx>
      <c:valAx>
        <c:axId val="144721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Logit of Apply</a:t>
                </a:r>
              </a:p>
            </c:rich>
          </c:tx>
          <c:layout>
            <c:manualLayout>
              <c:xMode val="edge"/>
              <c:yMode val="edge"/>
              <c:x val="2.7223568851216733E-2"/>
              <c:y val="0.164903736743889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486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04216036093005"/>
          <c:y val="0.13330412816894999"/>
          <c:w val="0.27695783963906995"/>
          <c:h val="0.6374357107095716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31632064156418"/>
          <c:y val="5.1400554097404488E-2"/>
          <c:w val="0.53898691678836508"/>
          <c:h val="0.77298370579400111"/>
        </c:manualLayout>
      </c:layout>
      <c:lineChart>
        <c:grouping val="standard"/>
        <c:varyColors val="0"/>
        <c:ser>
          <c:idx val="0"/>
          <c:order val="0"/>
          <c:tx>
            <c:strRef>
              <c:f>'2a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Figures'!$I$3:$I$5</c:f>
              <c:numCache>
                <c:formatCode>0.000</c:formatCode>
                <c:ptCount val="3"/>
                <c:pt idx="0">
                  <c:v>0.1283</c:v>
                </c:pt>
                <c:pt idx="1">
                  <c:v>0.34089999999999998</c:v>
                </c:pt>
                <c:pt idx="2">
                  <c:v>0.64500000000000002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AD-4CF5-ACEA-EB00545D4CCC}"/>
            </c:ext>
          </c:extLst>
        </c:ser>
        <c:ser>
          <c:idx val="1"/>
          <c:order val="1"/>
          <c:tx>
            <c:strRef>
              <c:f>'2a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'2a Figures'!$I$6:$I$8</c:f>
              <c:numCache>
                <c:formatCode>0.000</c:formatCode>
                <c:ptCount val="3"/>
                <c:pt idx="0">
                  <c:v>0.28620000000000001</c:v>
                </c:pt>
                <c:pt idx="1">
                  <c:v>0.41589999999999999</c:v>
                </c:pt>
                <c:pt idx="2">
                  <c:v>0.55840000000000001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AD-4CF5-ACEA-EB00545D4CCC}"/>
            </c:ext>
          </c:extLst>
        </c:ser>
        <c:ser>
          <c:idx val="2"/>
          <c:order val="2"/>
          <c:tx>
            <c:strRef>
              <c:f>'2a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'2a Figures'!$K$3:$K$5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'2a Figures'!$I$9:$I$11</c:f>
              <c:numCache>
                <c:formatCode>0.000</c:formatCode>
                <c:ptCount val="3"/>
                <c:pt idx="0">
                  <c:v>0.52059999999999995</c:v>
                </c:pt>
                <c:pt idx="1">
                  <c:v>0.62309999999999999</c:v>
                </c:pt>
                <c:pt idx="2">
                  <c:v>0.7157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AD-4CF5-ACEA-EB00545D4CCC}"/>
            </c:ext>
          </c:extLst>
        </c:ser>
        <c:ser>
          <c:idx val="3"/>
          <c:order val="3"/>
          <c:tx>
            <c:strRef>
              <c:f>'2a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'2a Figures'!$I$12:$I$14</c:f>
              <c:numCache>
                <c:formatCode>0.000</c:formatCode>
                <c:ptCount val="3"/>
                <c:pt idx="0">
                  <c:v>0.74729999999999996</c:v>
                </c:pt>
                <c:pt idx="1">
                  <c:v>0.69479999999999997</c:v>
                </c:pt>
                <c:pt idx="2">
                  <c:v>0.63670000000000004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AD-4CF5-ACEA-EB00545D4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864256"/>
        <c:axId val="144721024"/>
      </c:lineChart>
      <c:catAx>
        <c:axId val="1448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721024"/>
        <c:crossesAt val="-10"/>
        <c:auto val="1"/>
        <c:lblAlgn val="ctr"/>
        <c:lblOffset val="100"/>
        <c:noMultiLvlLbl val="0"/>
      </c:catAx>
      <c:valAx>
        <c:axId val="14472102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Predicted Probability of Apply</a:t>
                </a:r>
              </a:p>
            </c:rich>
          </c:tx>
          <c:layout>
            <c:manualLayout>
              <c:xMode val="edge"/>
              <c:yMode val="edge"/>
              <c:x val="3.0601516588629096E-2"/>
              <c:y val="0.1649037367438896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486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304216036093005"/>
          <c:y val="0.13330412816894999"/>
          <c:w val="0.27695783963906995"/>
          <c:h val="0.6374357107095716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Figure'!$B$2:$B$13</c:f>
              <c:numCache>
                <c:formatCode>0.00</c:formatCode>
                <c:ptCount val="12"/>
                <c:pt idx="0">
                  <c:v>-3.1259999999999999</c:v>
                </c:pt>
                <c:pt idx="1">
                  <c:v>-2.5102000000000002</c:v>
                </c:pt>
                <c:pt idx="2">
                  <c:v>-1.8945000000000001</c:v>
                </c:pt>
                <c:pt idx="3">
                  <c:v>-3.0672999999999999</c:v>
                </c:pt>
                <c:pt idx="4">
                  <c:v>-2.4514999999999998</c:v>
                </c:pt>
                <c:pt idx="5">
                  <c:v>-1.8358000000000001</c:v>
                </c:pt>
                <c:pt idx="6">
                  <c:v>-2.0783</c:v>
                </c:pt>
                <c:pt idx="7">
                  <c:v>-1.4624999999999999</c:v>
                </c:pt>
                <c:pt idx="8">
                  <c:v>-0.8468</c:v>
                </c:pt>
                <c:pt idx="9">
                  <c:v>-2.0196000000000001</c:v>
                </c:pt>
                <c:pt idx="10">
                  <c:v>-1.4038999999999999</c:v>
                </c:pt>
                <c:pt idx="11">
                  <c:v>-0.78810000000000002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6-46E1-91B6-4AE6853FB4EB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Figure'!$B$14:$B$25</c:f>
              <c:numCache>
                <c:formatCode>0.00</c:formatCode>
                <c:ptCount val="12"/>
                <c:pt idx="0">
                  <c:v>-1.0305</c:v>
                </c:pt>
                <c:pt idx="1">
                  <c:v>-0.4148</c:v>
                </c:pt>
                <c:pt idx="2">
                  <c:v>0.20100000000000001</c:v>
                </c:pt>
                <c:pt idx="3">
                  <c:v>-0.9718</c:v>
                </c:pt>
                <c:pt idx="4">
                  <c:v>-0.35610000000000003</c:v>
                </c:pt>
                <c:pt idx="5">
                  <c:v>0.25969999999999999</c:v>
                </c:pt>
                <c:pt idx="6">
                  <c:v>1.7149999999999999E-2</c:v>
                </c:pt>
                <c:pt idx="7">
                  <c:v>0.63290000000000002</c:v>
                </c:pt>
                <c:pt idx="8">
                  <c:v>1.2485999999999999</c:v>
                </c:pt>
                <c:pt idx="9">
                  <c:v>7.5829999999999995E-2</c:v>
                </c:pt>
                <c:pt idx="10">
                  <c:v>0.69159999999999999</c:v>
                </c:pt>
                <c:pt idx="11">
                  <c:v>1.3072999999999999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46-46E1-91B6-4AE6853FB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637440"/>
        <c:axId val="144725632"/>
      </c:lineChart>
      <c:catAx>
        <c:axId val="144637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5632"/>
        <c:crossesAt val="-10"/>
        <c:auto val="1"/>
        <c:lblAlgn val="ctr"/>
        <c:lblOffset val="100"/>
        <c:noMultiLvlLbl val="0"/>
      </c:catAx>
      <c:valAx>
        <c:axId val="14472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Logit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3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y &gt;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Figure'!$G$2:$G$13</c:f>
              <c:numCache>
                <c:formatCode>0.000</c:formatCode>
                <c:ptCount val="12"/>
                <c:pt idx="0">
                  <c:v>4.2049999999999997E-2</c:v>
                </c:pt>
                <c:pt idx="1">
                  <c:v>7.5149999999999995E-2</c:v>
                </c:pt>
                <c:pt idx="2">
                  <c:v>0.13070000000000001</c:v>
                </c:pt>
                <c:pt idx="3">
                  <c:v>4.4479999999999999E-2</c:v>
                </c:pt>
                <c:pt idx="4">
                  <c:v>7.9329999999999998E-2</c:v>
                </c:pt>
                <c:pt idx="5">
                  <c:v>0.1376</c:v>
                </c:pt>
                <c:pt idx="6">
                  <c:v>0.11119999999999999</c:v>
                </c:pt>
                <c:pt idx="7">
                  <c:v>0.18809999999999999</c:v>
                </c:pt>
                <c:pt idx="8">
                  <c:v>0.30009999999999998</c:v>
                </c:pt>
                <c:pt idx="9">
                  <c:v>0.1172</c:v>
                </c:pt>
                <c:pt idx="10">
                  <c:v>0.19719999999999999</c:v>
                </c:pt>
                <c:pt idx="11">
                  <c:v>0.31259999999999999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0-43CF-95D8-207C3F32B1D5}"/>
            </c:ext>
          </c:extLst>
        </c:ser>
        <c:ser>
          <c:idx val="1"/>
          <c:order val="1"/>
          <c:tx>
            <c:v>y &gt; 0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'2b Prop Odds Figure'!$G$14:$G$25</c:f>
              <c:numCache>
                <c:formatCode>0.000</c:formatCode>
                <c:ptCount val="12"/>
                <c:pt idx="0">
                  <c:v>0.26300000000000001</c:v>
                </c:pt>
                <c:pt idx="1">
                  <c:v>0.39779999999999999</c:v>
                </c:pt>
                <c:pt idx="2">
                  <c:v>0.55010000000000003</c:v>
                </c:pt>
                <c:pt idx="3">
                  <c:v>0.27450000000000002</c:v>
                </c:pt>
                <c:pt idx="4">
                  <c:v>0.41189999999999999</c:v>
                </c:pt>
                <c:pt idx="5">
                  <c:v>0.56459999999999999</c:v>
                </c:pt>
                <c:pt idx="6">
                  <c:v>0.50429999999999997</c:v>
                </c:pt>
                <c:pt idx="7">
                  <c:v>0.65310000000000001</c:v>
                </c:pt>
                <c:pt idx="8">
                  <c:v>0.77710000000000001</c:v>
                </c:pt>
                <c:pt idx="9">
                  <c:v>0.51890000000000003</c:v>
                </c:pt>
                <c:pt idx="10">
                  <c:v>0.6663</c:v>
                </c:pt>
                <c:pt idx="11">
                  <c:v>0.78710000000000002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E0-43CF-95D8-207C3F32B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97728"/>
        <c:axId val="144727360"/>
      </c:lineChart>
      <c:catAx>
        <c:axId val="145097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27360"/>
        <c:crossesAt val="-10"/>
        <c:auto val="1"/>
        <c:lblAlgn val="ctr"/>
        <c:lblOffset val="100"/>
        <c:noMultiLvlLbl val="0"/>
      </c:catAx>
      <c:valAx>
        <c:axId val="144727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Probability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1261993292505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09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Figures'!$D$3:$D$5</c:f>
              <c:numCache>
                <c:formatCode>0.000</c:formatCode>
                <c:ptCount val="3"/>
                <c:pt idx="0">
                  <c:v>-1.179675381</c:v>
                </c:pt>
                <c:pt idx="1">
                  <c:v>-0.56906490700000001</c:v>
                </c:pt>
                <c:pt idx="2">
                  <c:v>4.1545566999999999E-2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D-462C-BBB6-9FA6F3D500BA}"/>
            </c:ext>
          </c:extLst>
        </c:ser>
        <c:ser>
          <c:idx val="1"/>
          <c:order val="1"/>
          <c:tx>
            <c:strRef>
              <c:f>'2b Partial Prop Odds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Figures'!$D$6:$D$8</c:f>
              <c:numCache>
                <c:formatCode>0.000</c:formatCode>
                <c:ptCount val="3"/>
                <c:pt idx="0">
                  <c:v>-0.94466896899999997</c:v>
                </c:pt>
                <c:pt idx="1">
                  <c:v>-0.33405849500000001</c:v>
                </c:pt>
                <c:pt idx="2">
                  <c:v>0.27655197999999998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D-462C-BBB6-9FA6F3D500BA}"/>
            </c:ext>
          </c:extLst>
        </c:ser>
        <c:ser>
          <c:idx val="2"/>
          <c:order val="2"/>
          <c:tx>
            <c:strRef>
              <c:f>'2b Partial Prop Odds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Figures'!$D$9:$D$11</c:f>
              <c:numCache>
                <c:formatCode>0.000</c:formatCode>
                <c:ptCount val="3"/>
                <c:pt idx="0">
                  <c:v>-0.12204843999999999</c:v>
                </c:pt>
                <c:pt idx="1">
                  <c:v>0.48856203399999998</c:v>
                </c:pt>
                <c:pt idx="2">
                  <c:v>1.0991725080000001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D-462C-BBB6-9FA6F3D500BA}"/>
            </c:ext>
          </c:extLst>
        </c:ser>
        <c:ser>
          <c:idx val="3"/>
          <c:order val="3"/>
          <c:tx>
            <c:strRef>
              <c:f>'2b Partial Prop Odds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Figures'!$D$12:$D$14</c:f>
              <c:numCache>
                <c:formatCode>0.000</c:formatCode>
                <c:ptCount val="3"/>
                <c:pt idx="0">
                  <c:v>0.112957972</c:v>
                </c:pt>
                <c:pt idx="1">
                  <c:v>0.723568447</c:v>
                </c:pt>
                <c:pt idx="2">
                  <c:v>1.3341789209999999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FD-462C-BBB6-9FA6F3D50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100288"/>
        <c:axId val="144491648"/>
      </c:lineChart>
      <c:catAx>
        <c:axId val="145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1648"/>
        <c:crossesAt val="-10"/>
        <c:auto val="1"/>
        <c:lblAlgn val="ctr"/>
        <c:lblOffset val="100"/>
        <c:noMultiLvlLbl val="0"/>
      </c:catAx>
      <c:valAx>
        <c:axId val="144491648"/>
        <c:scaling>
          <c:orientation val="minMax"/>
          <c:max val="2"/>
          <c:min val="-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</a:t>
                </a:r>
                <a:r>
                  <a:rPr lang="en-US" sz="1000" b="1" i="0" u="none" strike="noStrike" baseline="0">
                    <a:effectLst/>
                  </a:rPr>
                  <a:t>&gt;0Not</a:t>
                </a:r>
                <a:endParaRPr lang="en-US"/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5100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25594062705052495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Figures'!$A$3:$B$3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Figures'!$E$3:$E$5</c:f>
              <c:numCache>
                <c:formatCode>0.000</c:formatCode>
                <c:ptCount val="3"/>
                <c:pt idx="0">
                  <c:v>0.23511056861626362</c:v>
                </c:pt>
                <c:pt idx="1">
                  <c:v>0.36145262066604561</c:v>
                </c:pt>
                <c:pt idx="2">
                  <c:v>0.51038489806892018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2F-4F3B-AB35-F2F57EADD96F}"/>
            </c:ext>
          </c:extLst>
        </c:ser>
        <c:ser>
          <c:idx val="1"/>
          <c:order val="1"/>
          <c:tx>
            <c:strRef>
              <c:f>'2b Partial Prop Odds Figures'!$A$6:$B$6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Figures'!$E$6:$E$8</c:f>
              <c:numCache>
                <c:formatCode>0.000</c:formatCode>
                <c:ptCount val="3"/>
                <c:pt idx="0">
                  <c:v>0.27995819809903616</c:v>
                </c:pt>
                <c:pt idx="1">
                  <c:v>0.4172534577226501</c:v>
                </c:pt>
                <c:pt idx="2">
                  <c:v>0.56870069398151335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F-4F3B-AB35-F2F57EADD96F}"/>
            </c:ext>
          </c:extLst>
        </c:ser>
        <c:ser>
          <c:idx val="2"/>
          <c:order val="2"/>
          <c:tx>
            <c:strRef>
              <c:f>'2b Partial Prop Odds Figures'!$A$9:$B$9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Figures'!$E$9:$E$11</c:f>
              <c:numCache>
                <c:formatCode>0.000</c:formatCode>
                <c:ptCount val="3"/>
                <c:pt idx="0">
                  <c:v>0.46952570891249168</c:v>
                </c:pt>
                <c:pt idx="1">
                  <c:v>0.61976762584430134</c:v>
                </c:pt>
                <c:pt idx="2">
                  <c:v>0.75010502641252597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2F-4F3B-AB35-F2F57EADD96F}"/>
            </c:ext>
          </c:extLst>
        </c:ser>
        <c:ser>
          <c:idx val="3"/>
          <c:order val="3"/>
          <c:tx>
            <c:strRef>
              <c:f>'2b Partial Prop Odds Figures'!$A$12:$B$12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Figures'!$F$3:$F$5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Figures'!$E$12:$E$14</c:f>
              <c:numCache>
                <c:formatCode>0.000</c:formatCode>
                <c:ptCount val="3"/>
                <c:pt idx="0">
                  <c:v>0.52820950443766601</c:v>
                </c:pt>
                <c:pt idx="1">
                  <c:v>0.67339232888810963</c:v>
                </c:pt>
                <c:pt idx="2">
                  <c:v>0.79153103719899398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2F-4F3B-AB35-F2F57EADD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499648"/>
        <c:axId val="144493952"/>
      </c:lineChart>
      <c:catAx>
        <c:axId val="14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3952"/>
        <c:crossesAt val="-10"/>
        <c:auto val="1"/>
        <c:lblAlgn val="ctr"/>
        <c:lblOffset val="100"/>
        <c:noMultiLvlLbl val="0"/>
      </c:catAx>
      <c:valAx>
        <c:axId val="14449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Probability of &gt;0Not</a:t>
                </a:r>
              </a:p>
            </c:rich>
          </c:tx>
          <c:layout>
            <c:manualLayout>
              <c:xMode val="edge"/>
              <c:yMode val="edge"/>
              <c:x val="2.3202614379084968E-2"/>
              <c:y val="0.125433854350295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499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81014873140858"/>
          <c:y val="5.1400554097404488E-2"/>
          <c:w val="0.51349287221450257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Figures'!$D$18:$D$20</c:f>
              <c:numCache>
                <c:formatCode>0.000</c:formatCode>
                <c:ptCount val="3"/>
                <c:pt idx="0">
                  <c:v>-2.6161421699999998</c:v>
                </c:pt>
                <c:pt idx="1">
                  <c:v>-2.0055316900000002</c:v>
                </c:pt>
                <c:pt idx="2">
                  <c:v>-1.3949212200000001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5C-4185-93EA-6662FD0C400A}"/>
            </c:ext>
          </c:extLst>
        </c:ser>
        <c:ser>
          <c:idx val="1"/>
          <c:order val="1"/>
          <c:tx>
            <c:strRef>
              <c:f>'2b Partial Prop Odds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Figures'!$D$21:$D$23</c:f>
              <c:numCache>
                <c:formatCode>0.000</c:formatCode>
                <c:ptCount val="3"/>
                <c:pt idx="0">
                  <c:v>-3.1894215199999998</c:v>
                </c:pt>
                <c:pt idx="1">
                  <c:v>-2.5788110500000001</c:v>
                </c:pt>
                <c:pt idx="2">
                  <c:v>-1.96820057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5C-4185-93EA-6662FD0C400A}"/>
            </c:ext>
          </c:extLst>
        </c:ser>
        <c:ser>
          <c:idx val="2"/>
          <c:order val="2"/>
          <c:tx>
            <c:strRef>
              <c:f>'2b Partial Prop Odds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Figures'!$D$24:$D$26</c:f>
              <c:numCache>
                <c:formatCode>0.000</c:formatCode>
                <c:ptCount val="3"/>
                <c:pt idx="0">
                  <c:v>-1.55851523</c:v>
                </c:pt>
                <c:pt idx="1">
                  <c:v>-0.94790474999999996</c:v>
                </c:pt>
                <c:pt idx="2">
                  <c:v>-0.33729428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5C-4185-93EA-6662FD0C400A}"/>
            </c:ext>
          </c:extLst>
        </c:ser>
        <c:ser>
          <c:idx val="3"/>
          <c:order val="3"/>
          <c:tx>
            <c:strRef>
              <c:f>'2b Partial Prop Odds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Figures'!$G$18:$G$21</c:f>
              <c:numCache>
                <c:formatCode>General</c:formatCode>
                <c:ptCount val="4"/>
              </c:numCache>
            </c:numRef>
          </c:cat>
          <c:val>
            <c:numRef>
              <c:f>'2b Partial Prop Odds Figures'!$D$27:$D$29</c:f>
              <c:numCache>
                <c:formatCode>0.000</c:formatCode>
                <c:ptCount val="3"/>
                <c:pt idx="0">
                  <c:v>-2.1317945800000002</c:v>
                </c:pt>
                <c:pt idx="1">
                  <c:v>-1.5211841100000001</c:v>
                </c:pt>
                <c:pt idx="2">
                  <c:v>-0.91057363000000002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5C-4185-93EA-6662FD0C4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289856"/>
        <c:axId val="144496256"/>
      </c:lineChart>
      <c:catAx>
        <c:axId val="14328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4496256"/>
        <c:crossesAt val="-10"/>
        <c:auto val="1"/>
        <c:lblAlgn val="ctr"/>
        <c:lblOffset val="100"/>
        <c:noMultiLvlLbl val="0"/>
      </c:catAx>
      <c:valAx>
        <c:axId val="144496256"/>
        <c:scaling>
          <c:orientation val="minMax"/>
          <c:max val="2"/>
          <c:min val="-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Logit of Eh vs. Very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143289856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4152128042818"/>
          <c:y val="5.1400554097404488E-2"/>
          <c:w val="0.54986542123411042"/>
          <c:h val="0.73444808982210552"/>
        </c:manualLayout>
      </c:layout>
      <c:lineChart>
        <c:grouping val="standard"/>
        <c:varyColors val="0"/>
        <c:ser>
          <c:idx val="0"/>
          <c:order val="0"/>
          <c:tx>
            <c:strRef>
              <c:f>'2b Partial Prop Odds Figures'!$A$18:$B$18</c:f>
              <c:strCache>
                <c:ptCount val="1"/>
                <c:pt idx="0">
                  <c:v>No Degree Public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Figures'!$E$18:$E$20</c:f>
              <c:numCache>
                <c:formatCode>0.000</c:formatCode>
                <c:ptCount val="3"/>
                <c:pt idx="0">
                  <c:v>6.8106735549093148E-2</c:v>
                </c:pt>
                <c:pt idx="1">
                  <c:v>0.11862335236885979</c:v>
                </c:pt>
                <c:pt idx="2">
                  <c:v>0.19862327416332859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E3-43B1-BF49-695FA0DC3F73}"/>
            </c:ext>
          </c:extLst>
        </c:ser>
        <c:ser>
          <c:idx val="1"/>
          <c:order val="1"/>
          <c:tx>
            <c:strRef>
              <c:f>'2b Partial Prop Odds Figures'!$A$21:$B$21</c:f>
              <c:strCache>
                <c:ptCount val="1"/>
                <c:pt idx="0">
                  <c:v>No Degree Private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Figures'!$E$21:$E$23</c:f>
              <c:numCache>
                <c:formatCode>0.000</c:formatCode>
                <c:ptCount val="3"/>
                <c:pt idx="0">
                  <c:v>3.9565756114465091E-2</c:v>
                </c:pt>
                <c:pt idx="1">
                  <c:v>7.0514617636934993E-2</c:v>
                </c:pt>
                <c:pt idx="2">
                  <c:v>0.12258229468991741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E3-43B1-BF49-695FA0DC3F73}"/>
            </c:ext>
          </c:extLst>
        </c:ser>
        <c:ser>
          <c:idx val="2"/>
          <c:order val="2"/>
          <c:tx>
            <c:strRef>
              <c:f>'2b Partial Prop Odds Figures'!$A$24:$B$24</c:f>
              <c:strCache>
                <c:ptCount val="1"/>
                <c:pt idx="0">
                  <c:v>Yes Degree Public</c:v>
                </c:pt>
              </c:strCache>
            </c:strRef>
          </c:tx>
          <c:spPr>
            <a:ln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Figures'!$E$24:$E$26</c:f>
              <c:numCache>
                <c:formatCode>0.000</c:formatCode>
                <c:ptCount val="3"/>
                <c:pt idx="0">
                  <c:v>0.17385980509531168</c:v>
                </c:pt>
                <c:pt idx="1">
                  <c:v>0.27930638883181386</c:v>
                </c:pt>
                <c:pt idx="2">
                  <c:v>0.41646687815403083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E3-43B1-BF49-695FA0DC3F73}"/>
            </c:ext>
          </c:extLst>
        </c:ser>
        <c:ser>
          <c:idx val="3"/>
          <c:order val="3"/>
          <c:tx>
            <c:strRef>
              <c:f>'2b Partial Prop Odds Figures'!$A$27:$B$27</c:f>
              <c:strCache>
                <c:ptCount val="1"/>
                <c:pt idx="0">
                  <c:v>Yes Degree Private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'2b Partial Prop Odds Figures'!$F$18:$F$20</c:f>
              <c:numCache>
                <c:formatCode>0.000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cat>
          <c:val>
            <c:numRef>
              <c:f>'2b Partial Prop Odds Figures'!$E$27:$E$29</c:f>
              <c:numCache>
                <c:formatCode>0.000</c:formatCode>
                <c:ptCount val="3"/>
                <c:pt idx="0">
                  <c:v>0.10604474650735607</c:v>
                </c:pt>
                <c:pt idx="1">
                  <c:v>0.17928721936807307</c:v>
                </c:pt>
                <c:pt idx="2">
                  <c:v>0.28688246915059734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E3-43B1-BF49-695FA0DC3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501696"/>
        <c:axId val="145629184"/>
      </c:lineChart>
      <c:catAx>
        <c:axId val="14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GPA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5629184"/>
        <c:crossesAt val="-10"/>
        <c:auto val="1"/>
        <c:lblAlgn val="ctr"/>
        <c:lblOffset val="100"/>
        <c:noMultiLvlLbl val="0"/>
      </c:catAx>
      <c:valAx>
        <c:axId val="14562918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Probability of Eh vs. Very</a:t>
                </a:r>
              </a:p>
            </c:rich>
          </c:tx>
          <c:layout>
            <c:manualLayout>
              <c:xMode val="edge"/>
              <c:yMode val="edge"/>
              <c:x val="2.6470588235294114E-2"/>
              <c:y val="0.12384441528142316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455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20542432195975"/>
          <c:y val="0.13812117235345581"/>
          <c:w val="0.31127909011373578"/>
          <c:h val="0.529313210848643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19</xdr:col>
      <xdr:colOff>99751</xdr:colOff>
      <xdr:row>25</xdr:row>
      <xdr:rowOff>108067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3B9C4F-DF3F-4A07-8775-590ED14E7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139065</xdr:colOff>
      <xdr:row>15</xdr:row>
      <xdr:rowOff>0</xdr:rowOff>
    </xdr:from>
    <xdr:to>
      <xdr:col>6</xdr:col>
      <xdr:colOff>215265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B6F433-63B8-437D-88C7-3F38F43A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259080</xdr:colOff>
      <xdr:row>15</xdr:row>
      <xdr:rowOff>0</xdr:rowOff>
    </xdr:from>
    <xdr:to>
      <xdr:col>12</xdr:col>
      <xdr:colOff>495300</xdr:colOff>
      <xdr:row>29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6501D5C-3295-4AFA-901E-270299D35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</xdr:colOff>
      <xdr:row>25</xdr:row>
      <xdr:rowOff>152400</xdr:rowOff>
    </xdr:from>
    <xdr:to>
      <xdr:col>4</xdr:col>
      <xdr:colOff>360997</xdr:colOff>
      <xdr:row>40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E9BD17-EB61-496D-B0C2-5768C3D04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375285</xdr:colOff>
      <xdr:row>25</xdr:row>
      <xdr:rowOff>152400</xdr:rowOff>
    </xdr:from>
    <xdr:to>
      <xdr:col>11</xdr:col>
      <xdr:colOff>108585</xdr:colOff>
      <xdr:row>40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85359C-144B-4842-8195-91B19D74C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142875</xdr:rowOff>
    </xdr:from>
    <xdr:to>
      <xdr:col>13</xdr:col>
      <xdr:colOff>304800</xdr:colOff>
      <xdr:row>13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8D66A-8FB9-474B-82F2-50799FF9E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333376</xdr:colOff>
      <xdr:row>0</xdr:row>
      <xdr:rowOff>152400</xdr:rowOff>
    </xdr:from>
    <xdr:to>
      <xdr:col>19</xdr:col>
      <xdr:colOff>561976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61FB0C-37F1-4029-ACBF-0496FED84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76200</xdr:colOff>
      <xdr:row>13</xdr:row>
      <xdr:rowOff>47625</xdr:rowOff>
    </xdr:from>
    <xdr:to>
      <xdr:col>13</xdr:col>
      <xdr:colOff>304800</xdr:colOff>
      <xdr:row>26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18A7D5-57A6-4AEE-9DAE-5BCCC7846E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333376</xdr:colOff>
      <xdr:row>13</xdr:row>
      <xdr:rowOff>47625</xdr:rowOff>
    </xdr:from>
    <xdr:to>
      <xdr:col>19</xdr:col>
      <xdr:colOff>561976</xdr:colOff>
      <xdr:row>26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2386D0-0D81-438B-B724-FE2BFB872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142875</xdr:rowOff>
    </xdr:from>
    <xdr:to>
      <xdr:col>14</xdr:col>
      <xdr:colOff>304800</xdr:colOff>
      <xdr:row>13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8F7345-6AAE-48B2-94B1-C7424F40B4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333376</xdr:colOff>
      <xdr:row>0</xdr:row>
      <xdr:rowOff>152400</xdr:rowOff>
    </xdr:from>
    <xdr:to>
      <xdr:col>20</xdr:col>
      <xdr:colOff>561976</xdr:colOff>
      <xdr:row>13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F2AB999-9EF4-4DF1-9B2D-19A57B4671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76200</xdr:colOff>
      <xdr:row>13</xdr:row>
      <xdr:rowOff>47625</xdr:rowOff>
    </xdr:from>
    <xdr:to>
      <xdr:col>14</xdr:col>
      <xdr:colOff>304800</xdr:colOff>
      <xdr:row>26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A428B6-C0A8-45E1-9ED0-853F99681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333376</xdr:colOff>
      <xdr:row>13</xdr:row>
      <xdr:rowOff>47625</xdr:rowOff>
    </xdr:from>
    <xdr:to>
      <xdr:col>20</xdr:col>
      <xdr:colOff>561976</xdr:colOff>
      <xdr:row>26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5D31D2-B482-4E9D-92B3-4E7253B17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ropbox\25_PSQF6270\Binary%20link%20functions.xlsx" TargetMode="External"/><Relationship Id="rId1" Type="http://schemas.openxmlformats.org/officeDocument/2006/relationships/externalLinkPath" Target="/Dropbox/25_PSQF6270/Binary%20link%20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bability"/>
      <sheetName val="Continuous Log"/>
      <sheetName val="Logit to Probability"/>
      <sheetName val="Deviance Comparisons"/>
      <sheetName val="Confidence Intervals"/>
      <sheetName val="Results by Link"/>
    </sheetNames>
    <sheetDataSet>
      <sheetData sheetId="0">
        <row r="1">
          <cell r="C1" t="str">
            <v>logit</v>
          </cell>
          <cell r="D1" t="str">
            <v>log-log</v>
          </cell>
          <cell r="E1" t="str">
            <v>complementary log-log</v>
          </cell>
          <cell r="F1" t="str">
            <v>probit*1.701</v>
          </cell>
        </row>
        <row r="2">
          <cell r="A2">
            <v>0.01</v>
          </cell>
          <cell r="C2">
            <v>-4.5951198501345898</v>
          </cell>
          <cell r="D2">
            <v>-1.5271796258079011</v>
          </cell>
          <cell r="E2">
            <v>-4.6001492267765789</v>
          </cell>
          <cell r="F2">
            <v>-3.954791385869429</v>
          </cell>
        </row>
        <row r="3">
          <cell r="A3">
            <v>0.02</v>
          </cell>
          <cell r="C3">
            <v>-3.8918202981106265</v>
          </cell>
          <cell r="D3">
            <v>-1.3640546328884455</v>
          </cell>
          <cell r="E3">
            <v>-3.9019386579358333</v>
          </cell>
          <cell r="F3">
            <v>-3.4913731480740982</v>
          </cell>
        </row>
        <row r="4">
          <cell r="A4">
            <v>0.03</v>
          </cell>
          <cell r="C4">
            <v>-3.4760986898352733</v>
          </cell>
          <cell r="D4">
            <v>-1.2546349002858599</v>
          </cell>
          <cell r="E4">
            <v>-3.4913669500837861</v>
          </cell>
          <cell r="F4">
            <v>-3.1973491338571263</v>
          </cell>
        </row>
        <row r="5">
          <cell r="A5">
            <v>0.04</v>
          </cell>
          <cell r="C5">
            <v>-3.1780538303479453</v>
          </cell>
          <cell r="D5">
            <v>-1.1690321758870559</v>
          </cell>
          <cell r="E5">
            <v>-3.1985342614453849</v>
          </cell>
          <cell r="F5">
            <v>-2.9761663211286882</v>
          </cell>
        </row>
        <row r="6">
          <cell r="A6">
            <v>0.05</v>
          </cell>
          <cell r="C6">
            <v>-2.9444389791664403</v>
          </cell>
          <cell r="D6">
            <v>-1.0971887003649488</v>
          </cell>
          <cell r="E6">
            <v>-2.9701952490421637</v>
          </cell>
          <cell r="F6">
            <v>-2.7962511658175035</v>
          </cell>
        </row>
        <row r="7">
          <cell r="A7">
            <v>6.0000000000000005E-2</v>
          </cell>
          <cell r="C7">
            <v>-2.7515353130419489</v>
          </cell>
          <cell r="D7">
            <v>-1.0343975255188331</v>
          </cell>
          <cell r="E7">
            <v>-2.7826325333778006</v>
          </cell>
          <cell r="F7">
            <v>-2.6431151108146502</v>
          </cell>
        </row>
        <row r="8">
          <cell r="A8">
            <v>7.0000000000000007E-2</v>
          </cell>
          <cell r="C8">
            <v>-2.5866893440979424</v>
          </cell>
          <cell r="D8">
            <v>-0.97804790248970919</v>
          </cell>
          <cell r="E8">
            <v>-2.6231941186130197</v>
          </cell>
          <cell r="F8">
            <v>-2.5088447479045892</v>
          </cell>
        </row>
        <row r="9">
          <cell r="A9">
            <v>0.08</v>
          </cell>
          <cell r="C9">
            <v>-2.4423470353692043</v>
          </cell>
          <cell r="D9">
            <v>-0.92652959310170058</v>
          </cell>
          <cell r="E9">
            <v>-2.4843275102530673</v>
          </cell>
          <cell r="F9">
            <v>-2.3886216525263801</v>
          </cell>
        </row>
        <row r="10">
          <cell r="A10">
            <v>0.09</v>
          </cell>
          <cell r="C10">
            <v>-2.3136349291806306</v>
          </cell>
          <cell r="D10">
            <v>-0.87877393942231108</v>
          </cell>
          <cell r="E10">
            <v>-2.3611608457948767</v>
          </cell>
          <cell r="F10">
            <v>-2.2792835572733674</v>
          </cell>
        </row>
        <row r="11">
          <cell r="A11">
            <v>9.9999999999999992E-2</v>
          </cell>
          <cell r="C11">
            <v>-2.1972245773362196</v>
          </cell>
          <cell r="D11">
            <v>-0.83403244524795594</v>
          </cell>
          <cell r="E11">
            <v>-2.2503673273124454</v>
          </cell>
          <cell r="F11">
            <v>-2.1786376614258209</v>
          </cell>
        </row>
        <row r="12">
          <cell r="A12">
            <v>0.10999999999999999</v>
          </cell>
          <cell r="C12">
            <v>-2.0907410969337694</v>
          </cell>
          <cell r="D12">
            <v>-0.7917586837172691</v>
          </cell>
          <cell r="E12">
            <v>-2.1495737798046424</v>
          </cell>
          <cell r="F12">
            <v>-2.0850978040622379</v>
          </cell>
        </row>
        <row r="13">
          <cell r="A13">
            <v>0.11999999999999998</v>
          </cell>
          <cell r="C13">
            <v>-1.9924301646902063</v>
          </cell>
          <cell r="D13">
            <v>-0.75154039048647669</v>
          </cell>
          <cell r="E13">
            <v>-2.0570276481998131</v>
          </cell>
          <cell r="F13">
            <v>-1.9974775465123535</v>
          </cell>
        </row>
        <row r="14">
          <cell r="A14">
            <v>0.12999999999999998</v>
          </cell>
          <cell r="C14">
            <v>-1.9009587611930472</v>
          </cell>
          <cell r="D14">
            <v>-0.71305805127531763</v>
          </cell>
          <cell r="E14">
            <v>-1.9713977444428701</v>
          </cell>
          <cell r="F14">
            <v>-1.9148649193659621</v>
          </cell>
        </row>
        <row r="15">
          <cell r="A15">
            <v>0.13999999999999999</v>
          </cell>
          <cell r="C15">
            <v>-1.8152899666382492</v>
          </cell>
          <cell r="D15">
            <v>-0.67605842413278261</v>
          </cell>
          <cell r="E15">
            <v>-1.8916490462361459</v>
          </cell>
          <cell r="F15">
            <v>-1.8365428793854259</v>
          </cell>
        </row>
        <row r="16">
          <cell r="A16">
            <v>0.15</v>
          </cell>
          <cell r="C16">
            <v>-1.7346010553881064</v>
          </cell>
          <cell r="D16">
            <v>-0.64033693876074793</v>
          </cell>
          <cell r="E16">
            <v>-1.8169607947796103</v>
          </cell>
          <cell r="F16">
            <v>-1.7619367621394426</v>
          </cell>
        </row>
        <row r="17">
          <cell r="A17">
            <v>0.16</v>
          </cell>
          <cell r="C17">
            <v>-1.6582280766035322</v>
          </cell>
          <cell r="D17">
            <v>-0.60572560876919024</v>
          </cell>
          <cell r="E17">
            <v>-1.7466710787777311</v>
          </cell>
          <cell r="F17">
            <v>-1.6905784014565746</v>
          </cell>
        </row>
        <row r="18">
          <cell r="A18">
            <v>0.17</v>
          </cell>
          <cell r="C18">
            <v>-1.5856272637403817</v>
          </cell>
          <cell r="D18">
            <v>-0.57208449631736835</v>
          </cell>
          <cell r="E18">
            <v>-1.6802382475166791</v>
          </cell>
          <cell r="F18">
            <v>-1.6220809303485324</v>
          </cell>
        </row>
        <row r="19">
          <cell r="A19">
            <v>0.18000000000000002</v>
          </cell>
          <cell r="C19">
            <v>-1.5163474893680884</v>
          </cell>
          <cell r="D19">
            <v>-0.53929553906989014</v>
          </cell>
          <cell r="E19">
            <v>-1.6172133694853976</v>
          </cell>
          <cell r="F19">
            <v>-1.5561206493327813</v>
          </cell>
        </row>
        <row r="20">
          <cell r="A20">
            <v>0.19000000000000003</v>
          </cell>
          <cell r="C20">
            <v>-1.4500101755059982</v>
          </cell>
          <cell r="D20">
            <v>-0.50725799142009587</v>
          </cell>
          <cell r="E20">
            <v>-1.5572201467524995</v>
          </cell>
          <cell r="F20">
            <v>-1.4924237015870871</v>
          </cell>
        </row>
        <row r="21">
          <cell r="A21">
            <v>0.20000000000000004</v>
          </cell>
          <cell r="C21">
            <v>-1.3862943611198904</v>
          </cell>
          <cell r="D21">
            <v>-0.47588499532711054</v>
          </cell>
          <cell r="E21">
            <v>-1.4999399867595151</v>
          </cell>
          <cell r="F21">
            <v>-1.4307560970739528</v>
          </cell>
        </row>
        <row r="22">
          <cell r="A22">
            <v>0.21000000000000005</v>
          </cell>
          <cell r="C22">
            <v>-1.3249254147435983</v>
          </cell>
          <cell r="D22">
            <v>-0.44510095832671104</v>
          </cell>
          <cell r="E22">
            <v>-1.4451007195150563</v>
          </cell>
          <cell r="F22">
            <v>-1.3709161199310078</v>
          </cell>
        </row>
        <row r="23">
          <cell r="A23">
            <v>0.22000000000000006</v>
          </cell>
          <cell r="C23">
            <v>-1.2656663733312754</v>
          </cell>
          <cell r="D23">
            <v>-0.41483951911157613</v>
          </cell>
          <cell r="E23">
            <v>-1.392467941316861</v>
          </cell>
          <cell r="F23">
            <v>-1.3127284641207633</v>
          </cell>
        </row>
        <row r="24">
          <cell r="A24">
            <v>0.23000000000000007</v>
          </cell>
          <cell r="C24">
            <v>-1.2083112059245338</v>
          </cell>
          <cell r="D24">
            <v>-0.3850419479613732</v>
          </cell>
          <cell r="E24">
            <v>-1.3418382836093283</v>
          </cell>
          <cell r="F24">
            <v>-1.2560396436148626</v>
          </cell>
        </row>
        <row r="25">
          <cell r="A25">
            <v>0.24000000000000007</v>
          </cell>
          <cell r="C25">
            <v>-1.1526795099383851</v>
          </cell>
          <cell r="D25">
            <v>-0.35565587381121155</v>
          </cell>
          <cell r="E25">
            <v>-1.2930341148060247</v>
          </cell>
          <cell r="F25">
            <v>-1.2007143568281478</v>
          </cell>
        </row>
        <row r="26">
          <cell r="A26">
            <v>0.25000000000000006</v>
          </cell>
          <cell r="C26">
            <v>-1.0986122886681093</v>
          </cell>
          <cell r="D26">
            <v>-0.32663425997828077</v>
          </cell>
          <cell r="E26">
            <v>-1.2458993237072382</v>
          </cell>
          <cell r="F26">
            <v>-1.1466325753333384</v>
          </cell>
        </row>
        <row r="27">
          <cell r="A27">
            <v>0.26000000000000006</v>
          </cell>
          <cell r="C27">
            <v>-1.0459685551826874</v>
          </cell>
          <cell r="D27">
            <v>-0.29793457148413699</v>
          </cell>
          <cell r="E27">
            <v>-1.2002959297088209</v>
          </cell>
          <cell r="F27">
            <v>-1.0936871891679594</v>
          </cell>
        </row>
        <row r="28">
          <cell r="A28">
            <v>0.27000000000000007</v>
          </cell>
          <cell r="C28">
            <v>-0.99462257514406183</v>
          </cell>
          <cell r="D28">
            <v>-0.26951809162840862</v>
          </cell>
          <cell r="E28">
            <v>-1.1561013323751592</v>
          </cell>
          <cell r="F28">
            <v>-1.0417820847282659</v>
          </cell>
        </row>
        <row r="29">
          <cell r="A29">
            <v>0.28000000000000008</v>
          </cell>
          <cell r="C29">
            <v>-0.94446160884085106</v>
          </cell>
          <cell r="D29">
            <v>-0.24134935598542923</v>
          </cell>
          <cell r="E29">
            <v>-1.1132060607017309</v>
          </cell>
          <cell r="F29">
            <v>-0.99083056236106748</v>
          </cell>
        </row>
        <row r="30">
          <cell r="A30">
            <v>0.29000000000000009</v>
          </cell>
          <cell r="C30">
            <v>-0.89538404705484109</v>
          </cell>
          <cell r="D30">
            <v>-0.21339567961411068</v>
          </cell>
          <cell r="E30">
            <v>-1.0715119167260789</v>
          </cell>
          <cell r="F30">
            <v>-0.94075402324464319</v>
          </cell>
        </row>
        <row r="31">
          <cell r="A31">
            <v>0.3000000000000001</v>
          </cell>
          <cell r="C31">
            <v>-0.84729786038720323</v>
          </cell>
          <cell r="D31">
            <v>-0.18562675886236538</v>
          </cell>
          <cell r="E31">
            <v>-1.0309304331587228</v>
          </cell>
          <cell r="F31">
            <v>-0.89148087160366907</v>
          </cell>
        </row>
        <row r="32">
          <cell r="A32">
            <v>0.31000000000000011</v>
          </cell>
          <cell r="C32">
            <v>-0.80011930011211263</v>
          </cell>
          <cell r="D32">
            <v>-0.15801433329876363</v>
          </cell>
          <cell r="E32">
            <v>-0.99138158315080116</v>
          </cell>
          <cell r="F32">
            <v>-0.84294559049067019</v>
          </cell>
        </row>
        <row r="33">
          <cell r="A33">
            <v>0.32000000000000012</v>
          </cell>
          <cell r="C33">
            <v>-0.75377180237637964</v>
          </cell>
          <cell r="D33">
            <v>-0.13053189641996346</v>
          </cell>
          <cell r="E33">
            <v>-0.95279269407125755</v>
          </cell>
          <cell r="F33">
            <v>-0.79508795849466363</v>
          </cell>
        </row>
        <row r="34">
          <cell r="A34">
            <v>0.33000000000000013</v>
          </cell>
          <cell r="C34">
            <v>-0.70818505792448527</v>
          </cell>
          <cell r="D34">
            <v>-0.10315444614433575</v>
          </cell>
          <cell r="E34">
            <v>-0.91509752753286089</v>
          </cell>
          <cell r="F34">
            <v>-0.74785238164449697</v>
          </cell>
        </row>
        <row r="35">
          <cell r="A35">
            <v>0.34000000000000014</v>
          </cell>
          <cell r="C35">
            <v>-0.66329421741026351</v>
          </cell>
          <cell r="D35">
            <v>-7.5858267908825147E-2</v>
          </cell>
          <cell r="E35">
            <v>-0.87823549579457583</v>
          </cell>
          <cell r="F35">
            <v>-0.70118732005038764</v>
          </cell>
        </row>
        <row r="36">
          <cell r="A36">
            <v>0.35000000000000014</v>
          </cell>
          <cell r="C36">
            <v>-0.61903920840622284</v>
          </cell>
          <cell r="D36">
            <v>-4.8620744579388628E-2</v>
          </cell>
          <cell r="E36">
            <v>-0.84215099072473254</v>
          </cell>
          <cell r="F36">
            <v>-0.65504479289286432</v>
          </cell>
        </row>
        <row r="37">
          <cell r="A37">
            <v>0.36000000000000015</v>
          </cell>
          <cell r="C37">
            <v>-0.57536414490356125</v>
          </cell>
          <cell r="D37">
            <v>-2.1420188467822916E-2</v>
          </cell>
          <cell r="E37">
            <v>-0.80679280619956995</v>
          </cell>
          <cell r="F37">
            <v>-0.60937994852702859</v>
          </cell>
        </row>
        <row r="38">
          <cell r="A38">
            <v>0.37000000000000016</v>
          </cell>
          <cell r="C38">
            <v>-0.53221681374730767</v>
          </cell>
          <cell r="D38">
            <v>5.7643084057602597E-3</v>
          </cell>
          <cell r="E38">
            <v>-0.77211363847220693</v>
          </cell>
          <cell r="F38">
            <v>-0.56415068894258757</v>
          </cell>
        </row>
        <row r="39">
          <cell r="A39">
            <v>0.38000000000000017</v>
          </cell>
          <cell r="C39">
            <v>-0.48954822531870523</v>
          </cell>
          <cell r="D39">
            <v>3.2953009000035505E-2</v>
          </cell>
          <cell r="E39">
            <v>-0.73806965192505614</v>
          </cell>
          <cell r="F39">
            <v>-0.51931733976897476</v>
          </cell>
        </row>
        <row r="40">
          <cell r="A40">
            <v>0.39000000000000018</v>
          </cell>
          <cell r="C40">
            <v>-0.44731221804366422</v>
          </cell>
          <cell r="D40">
            <v>6.0165653558883876E-2</v>
          </cell>
          <cell r="E40">
            <v>-0.70462009989703001</v>
          </cell>
          <cell r="F40">
            <v>-0.47484235856067131</v>
          </cell>
        </row>
        <row r="41">
          <cell r="A41">
            <v>0.40000000000000019</v>
          </cell>
          <cell r="C41">
            <v>-0.40546510810816361</v>
          </cell>
          <cell r="D41">
            <v>8.7421571790755659E-2</v>
          </cell>
          <cell r="E41">
            <v>-0.6717269920921215</v>
          </cell>
          <cell r="F41">
            <v>-0.43069007533085896</v>
          </cell>
        </row>
        <row r="42">
          <cell r="A42">
            <v>0.4100000000000002</v>
          </cell>
          <cell r="C42">
            <v>-0.36396537720141098</v>
          </cell>
          <cell r="D42">
            <v>0.11473978684480694</v>
          </cell>
          <cell r="E42">
            <v>-0.63935480153084367</v>
          </cell>
          <cell r="F42">
            <v>-0.38682646028995321</v>
          </cell>
        </row>
        <row r="43">
          <cell r="A43">
            <v>0.42000000000000021</v>
          </cell>
          <cell r="C43">
            <v>-0.32277339226305024</v>
          </cell>
          <cell r="D43">
            <v>0.1421391127466711</v>
          </cell>
          <cell r="E43">
            <v>-0.60747020517852912</v>
          </cell>
          <cell r="F43">
            <v>-0.34321891454114561</v>
          </cell>
        </row>
        <row r="44">
          <cell r="A44">
            <v>0.43000000000000022</v>
          </cell>
          <cell r="C44">
            <v>-0.28185115214098699</v>
          </cell>
          <cell r="D44">
            <v>0.1696382467513029</v>
          </cell>
          <cell r="E44">
            <v>-0.57604185333420022</v>
          </cell>
          <cell r="F44">
            <v>-0.29983608012746332</v>
          </cell>
        </row>
        <row r="45">
          <cell r="A45">
            <v>0.44000000000000022</v>
          </cell>
          <cell r="C45">
            <v>-0.24116205681688724</v>
          </cell>
          <cell r="D45">
            <v>0.19725585791036196</v>
          </cell>
          <cell r="E45">
            <v>-0.54504016363643204</v>
          </cell>
          <cell r="F45">
            <v>-0.25664766634452035</v>
          </cell>
        </row>
        <row r="46">
          <cell r="A46">
            <v>0.45000000000000023</v>
          </cell>
          <cell r="C46">
            <v>-0.20067069546215027</v>
          </cell>
          <cell r="D46">
            <v>0.22501067302940944</v>
          </cell>
          <cell r="E46">
            <v>-0.51443713617380271</v>
          </cell>
          <cell r="F46">
            <v>-0.21362428965362487</v>
          </cell>
        </row>
        <row r="47">
          <cell r="A47">
            <v>0.46000000000000024</v>
          </cell>
          <cell r="C47">
            <v>-0.16034265007517845</v>
          </cell>
          <cell r="D47">
            <v>0.25292156110001529</v>
          </cell>
          <cell r="E47">
            <v>-0.48420618670478927</v>
          </cell>
          <cell r="F47">
            <v>-0.17073732486949761</v>
          </cell>
        </row>
        <row r="48">
          <cell r="A48">
            <v>0.47000000000000025</v>
          </cell>
          <cell r="C48">
            <v>-0.12014431184206234</v>
          </cell>
          <cell r="D48">
            <v>0.28100761722945966</v>
          </cell>
          <cell r="E48">
            <v>-0.45432199541688284</v>
          </cell>
          <cell r="F48">
            <v>-0.12795876556970964</v>
          </cell>
        </row>
        <row r="49">
          <cell r="A49">
            <v>0.48000000000000026</v>
          </cell>
          <cell r="C49">
            <v>-8.0042707673535524E-2</v>
          </cell>
          <cell r="D49">
            <v>0.30928824705301233</v>
          </cell>
          <cell r="E49">
            <v>-0.42476036900425007</v>
          </cell>
          <cell r="F49">
            <v>-8.5261091890046048E-2</v>
          </cell>
        </row>
        <row r="50">
          <cell r="A50">
            <v>0.49000000000000027</v>
          </cell>
          <cell r="C50">
            <v>-4.0005334613698207E-2</v>
          </cell>
          <cell r="D50">
            <v>0.33778325259877851</v>
          </cell>
          <cell r="E50">
            <v>-0.39549811413080815</v>
          </cell>
          <cell r="F50">
            <v>-4.2617144039807618E-2</v>
          </cell>
        </row>
        <row r="51">
          <cell r="A51">
            <v>0.50000000000000022</v>
          </cell>
          <cell r="C51">
            <v>8.8817841970012484E-16</v>
          </cell>
          <cell r="D51">
            <v>0.36651292058166501</v>
          </cell>
          <cell r="E51">
            <v>-0.36651292058166374</v>
          </cell>
          <cell r="F51">
            <v>9.4619158438840088E-16</v>
          </cell>
        </row>
        <row r="52">
          <cell r="A52">
            <v>0.51000000000000023</v>
          </cell>
          <cell r="C52">
            <v>4.000533461370006E-2</v>
          </cell>
          <cell r="D52">
            <v>0.39549811413080932</v>
          </cell>
          <cell r="E52">
            <v>-0.33778325259877712</v>
          </cell>
          <cell r="F52">
            <v>4.2617144039809748E-2</v>
          </cell>
        </row>
        <row r="53">
          <cell r="A53">
            <v>0.52000000000000024</v>
          </cell>
          <cell r="C53">
            <v>8.0042707673537383E-2</v>
          </cell>
          <cell r="D53">
            <v>0.42476036900425129</v>
          </cell>
          <cell r="E53">
            <v>-0.30928824705301083</v>
          </cell>
          <cell r="F53">
            <v>8.5261091890048171E-2</v>
          </cell>
        </row>
        <row r="54">
          <cell r="A54">
            <v>0.53000000000000025</v>
          </cell>
          <cell r="C54">
            <v>0.1201443118420642</v>
          </cell>
          <cell r="D54">
            <v>0.45432199541688428</v>
          </cell>
          <cell r="E54">
            <v>-0.28100761722945833</v>
          </cell>
          <cell r="F54">
            <v>0.12795876556971178</v>
          </cell>
        </row>
        <row r="55">
          <cell r="A55">
            <v>0.54000000000000026</v>
          </cell>
          <cell r="C55">
            <v>0.16034265007518042</v>
          </cell>
          <cell r="D55">
            <v>0.48420618670479049</v>
          </cell>
          <cell r="E55">
            <v>-0.25292156110001385</v>
          </cell>
          <cell r="F55">
            <v>0.17073732486949977</v>
          </cell>
        </row>
        <row r="56">
          <cell r="A56">
            <v>0.55000000000000027</v>
          </cell>
          <cell r="C56">
            <v>0.20067069546215216</v>
          </cell>
          <cell r="D56">
            <v>0.51443713617380393</v>
          </cell>
          <cell r="E56">
            <v>-0.22501067302940803</v>
          </cell>
          <cell r="F56">
            <v>0.21362428965362706</v>
          </cell>
        </row>
        <row r="57">
          <cell r="A57">
            <v>0.56000000000000028</v>
          </cell>
          <cell r="C57">
            <v>0.2411620568168891</v>
          </cell>
          <cell r="D57">
            <v>0.54504016363643348</v>
          </cell>
          <cell r="E57">
            <v>-0.1972558579103606</v>
          </cell>
          <cell r="F57">
            <v>0.25664766634452252</v>
          </cell>
        </row>
        <row r="58">
          <cell r="A58">
            <v>0.57000000000000028</v>
          </cell>
          <cell r="C58">
            <v>0.28185115214098883</v>
          </cell>
          <cell r="D58">
            <v>0.57604185333420155</v>
          </cell>
          <cell r="E58">
            <v>-0.16963824675130146</v>
          </cell>
          <cell r="F58">
            <v>0.29983608012746549</v>
          </cell>
        </row>
        <row r="59">
          <cell r="A59">
            <v>0.58000000000000029</v>
          </cell>
          <cell r="C59">
            <v>0.32277339226305229</v>
          </cell>
          <cell r="D59">
            <v>0.60747020517853045</v>
          </cell>
          <cell r="E59">
            <v>-0.14213911274666979</v>
          </cell>
          <cell r="F59">
            <v>0.34321891454114778</v>
          </cell>
        </row>
        <row r="60">
          <cell r="A60">
            <v>0.5900000000000003</v>
          </cell>
          <cell r="C60">
            <v>0.36396537720141287</v>
          </cell>
          <cell r="D60">
            <v>0.63935480153084512</v>
          </cell>
          <cell r="E60">
            <v>-0.11473978684480557</v>
          </cell>
          <cell r="F60">
            <v>0.38682646028995527</v>
          </cell>
        </row>
        <row r="61">
          <cell r="A61">
            <v>0.60000000000000031</v>
          </cell>
          <cell r="C61">
            <v>0.40546510810816572</v>
          </cell>
          <cell r="D61">
            <v>0.67172699209212305</v>
          </cell>
          <cell r="E61">
            <v>-8.7421571790754202E-2</v>
          </cell>
          <cell r="F61">
            <v>0.43069007533086101</v>
          </cell>
        </row>
        <row r="62">
          <cell r="A62">
            <v>0.61000000000000032</v>
          </cell>
          <cell r="C62">
            <v>0.44731221804366611</v>
          </cell>
          <cell r="D62">
            <v>0.70462009989703145</v>
          </cell>
          <cell r="E62">
            <v>-6.0165653558882579E-2</v>
          </cell>
          <cell r="F62">
            <v>0.47484235856067353</v>
          </cell>
        </row>
        <row r="63">
          <cell r="A63">
            <v>0.62000000000000033</v>
          </cell>
          <cell r="C63">
            <v>0.48954822531870712</v>
          </cell>
          <cell r="D63">
            <v>0.73806965192505769</v>
          </cell>
          <cell r="E63">
            <v>-3.2953009000034131E-2</v>
          </cell>
          <cell r="F63">
            <v>0.51931733976897698</v>
          </cell>
        </row>
        <row r="64">
          <cell r="A64">
            <v>0.63000000000000034</v>
          </cell>
          <cell r="C64">
            <v>0.53221681374730967</v>
          </cell>
          <cell r="D64">
            <v>0.77211363847220849</v>
          </cell>
          <cell r="E64">
            <v>-5.7643084057589196E-3</v>
          </cell>
          <cell r="F64">
            <v>0.5641506889425898</v>
          </cell>
        </row>
        <row r="65">
          <cell r="A65">
            <v>0.64000000000000035</v>
          </cell>
          <cell r="C65">
            <v>0.57536414490356325</v>
          </cell>
          <cell r="D65">
            <v>0.8067928061995715</v>
          </cell>
          <cell r="E65">
            <v>2.142018846782422E-2</v>
          </cell>
          <cell r="F65">
            <v>0.60937994852703092</v>
          </cell>
        </row>
        <row r="66">
          <cell r="A66">
            <v>0.65000000000000036</v>
          </cell>
          <cell r="C66">
            <v>0.61903920840622506</v>
          </cell>
          <cell r="D66">
            <v>0.84215099072473409</v>
          </cell>
          <cell r="E66">
            <v>4.8620744579390113E-2</v>
          </cell>
          <cell r="F66">
            <v>0.65504479289286666</v>
          </cell>
        </row>
        <row r="67">
          <cell r="A67">
            <v>0.66000000000000036</v>
          </cell>
          <cell r="C67">
            <v>0.66329421741026573</v>
          </cell>
          <cell r="D67">
            <v>0.87823549579457738</v>
          </cell>
          <cell r="E67">
            <v>7.585826790882659E-2</v>
          </cell>
          <cell r="F67">
            <v>0.70118732005038986</v>
          </cell>
        </row>
        <row r="68">
          <cell r="A68">
            <v>0.67000000000000037</v>
          </cell>
          <cell r="C68">
            <v>0.7081850579244876</v>
          </cell>
          <cell r="D68">
            <v>0.91509752753286255</v>
          </cell>
          <cell r="E68">
            <v>0.10315444614433715</v>
          </cell>
          <cell r="F68">
            <v>0.7478523816444993</v>
          </cell>
        </row>
        <row r="69">
          <cell r="A69">
            <v>0.68000000000000038</v>
          </cell>
          <cell r="C69">
            <v>0.75377180237638186</v>
          </cell>
          <cell r="D69">
            <v>0.95279269407125922</v>
          </cell>
          <cell r="E69">
            <v>0.13053189641996482</v>
          </cell>
          <cell r="F69">
            <v>0.79508795849466585</v>
          </cell>
        </row>
        <row r="70">
          <cell r="A70">
            <v>0.69000000000000039</v>
          </cell>
          <cell r="C70">
            <v>0.80011930011211507</v>
          </cell>
          <cell r="D70">
            <v>0.99138158315080294</v>
          </cell>
          <cell r="E70">
            <v>0.15801433329876496</v>
          </cell>
          <cell r="F70">
            <v>0.84294559049067264</v>
          </cell>
        </row>
        <row r="71">
          <cell r="A71">
            <v>0.7000000000000004</v>
          </cell>
          <cell r="C71">
            <v>0.84729786038720556</v>
          </cell>
          <cell r="D71">
            <v>1.0309304331587248</v>
          </cell>
          <cell r="E71">
            <v>0.18562675886236668</v>
          </cell>
          <cell r="F71">
            <v>0.8914808716036714</v>
          </cell>
        </row>
        <row r="72">
          <cell r="A72">
            <v>0.71000000000000041</v>
          </cell>
          <cell r="C72">
            <v>0.89538404705484331</v>
          </cell>
          <cell r="D72">
            <v>1.0715119167260809</v>
          </cell>
          <cell r="E72">
            <v>0.21339567961411213</v>
          </cell>
          <cell r="F72">
            <v>0.94075402324464596</v>
          </cell>
        </row>
        <row r="73">
          <cell r="A73">
            <v>0.72000000000000042</v>
          </cell>
          <cell r="C73">
            <v>0.94446160884085351</v>
          </cell>
          <cell r="D73">
            <v>1.1132060607017329</v>
          </cell>
          <cell r="E73">
            <v>0.24134935598543061</v>
          </cell>
          <cell r="F73">
            <v>0.99083056236106959</v>
          </cell>
        </row>
        <row r="74">
          <cell r="A74">
            <v>0.73000000000000043</v>
          </cell>
          <cell r="C74">
            <v>0.99462257514406416</v>
          </cell>
          <cell r="D74">
            <v>1.1561013323751612</v>
          </cell>
          <cell r="E74">
            <v>0.26951809162840995</v>
          </cell>
          <cell r="F74">
            <v>1.0417820847282686</v>
          </cell>
        </row>
        <row r="75">
          <cell r="A75">
            <v>0.74000000000000044</v>
          </cell>
          <cell r="C75">
            <v>1.0459685551826898</v>
          </cell>
          <cell r="D75">
            <v>1.2002959297088229</v>
          </cell>
          <cell r="E75">
            <v>0.29793457148413843</v>
          </cell>
          <cell r="F75">
            <v>1.0936871891679611</v>
          </cell>
        </row>
        <row r="76">
          <cell r="A76">
            <v>0.75000000000000044</v>
          </cell>
          <cell r="C76">
            <v>1.098612288668112</v>
          </cell>
          <cell r="D76">
            <v>1.2458993237072402</v>
          </cell>
          <cell r="E76">
            <v>0.32663425997828222</v>
          </cell>
          <cell r="F76">
            <v>1.1466325753333408</v>
          </cell>
        </row>
        <row r="77">
          <cell r="A77">
            <v>0.76000000000000045</v>
          </cell>
          <cell r="C77">
            <v>1.152679509938388</v>
          </cell>
          <cell r="D77">
            <v>1.2930341148060274</v>
          </cell>
          <cell r="E77">
            <v>0.35565587381121311</v>
          </cell>
          <cell r="F77">
            <v>1.2007143568281511</v>
          </cell>
        </row>
        <row r="78">
          <cell r="A78">
            <v>0.77000000000000046</v>
          </cell>
          <cell r="C78">
            <v>1.2083112059245367</v>
          </cell>
          <cell r="D78">
            <v>1.341838283609331</v>
          </cell>
          <cell r="E78">
            <v>0.3850419479613747</v>
          </cell>
          <cell r="F78">
            <v>1.2560396436148655</v>
          </cell>
        </row>
        <row r="79">
          <cell r="A79">
            <v>0.78000000000000047</v>
          </cell>
          <cell r="C79">
            <v>1.2656663733312787</v>
          </cell>
          <cell r="D79">
            <v>1.3924679413168639</v>
          </cell>
          <cell r="E79">
            <v>0.41483951911157774</v>
          </cell>
          <cell r="F79">
            <v>1.312728464120767</v>
          </cell>
        </row>
        <row r="80">
          <cell r="A80">
            <v>0.79000000000000048</v>
          </cell>
          <cell r="C80">
            <v>1.3249254147436014</v>
          </cell>
          <cell r="D80">
            <v>1.4451007195150591</v>
          </cell>
          <cell r="E80">
            <v>0.44510095832671265</v>
          </cell>
          <cell r="F80">
            <v>1.3709161199310103</v>
          </cell>
        </row>
        <row r="81">
          <cell r="A81">
            <v>0.80000000000000049</v>
          </cell>
          <cell r="C81">
            <v>1.3862943611198937</v>
          </cell>
          <cell r="D81">
            <v>1.4999399867595182</v>
          </cell>
          <cell r="E81">
            <v>0.47588499532711209</v>
          </cell>
          <cell r="F81">
            <v>1.430756097073957</v>
          </cell>
        </row>
        <row r="82">
          <cell r="A82">
            <v>0.8100000000000005</v>
          </cell>
          <cell r="C82">
            <v>1.4500101755060015</v>
          </cell>
          <cell r="D82">
            <v>1.5572201467525029</v>
          </cell>
          <cell r="E82">
            <v>0.50725799142009753</v>
          </cell>
          <cell r="F82">
            <v>1.4924237015870929</v>
          </cell>
        </row>
        <row r="83">
          <cell r="A83">
            <v>0.82000000000000051</v>
          </cell>
          <cell r="C83">
            <v>1.5163474893680919</v>
          </cell>
          <cell r="D83">
            <v>1.6172133694854012</v>
          </cell>
          <cell r="E83">
            <v>0.53929553906989181</v>
          </cell>
          <cell r="F83">
            <v>1.5561206493327855</v>
          </cell>
        </row>
        <row r="84">
          <cell r="A84">
            <v>0.83000000000000052</v>
          </cell>
          <cell r="C84">
            <v>1.5856272637403857</v>
          </cell>
          <cell r="D84">
            <v>1.6802382475166826</v>
          </cell>
          <cell r="E84">
            <v>0.57208449631737013</v>
          </cell>
          <cell r="F84">
            <v>1.6220809303485351</v>
          </cell>
        </row>
        <row r="85">
          <cell r="A85">
            <v>0.84000000000000052</v>
          </cell>
          <cell r="C85">
            <v>1.6582280766035362</v>
          </cell>
          <cell r="D85">
            <v>1.7466710787777349</v>
          </cell>
          <cell r="E85">
            <v>0.6057256087691919</v>
          </cell>
          <cell r="F85">
            <v>1.6905784014565837</v>
          </cell>
        </row>
        <row r="86">
          <cell r="A86">
            <v>0.85000000000000053</v>
          </cell>
          <cell r="C86">
            <v>1.7346010553881106</v>
          </cell>
          <cell r="D86">
            <v>1.8169607947796145</v>
          </cell>
          <cell r="E86">
            <v>0.64033693876074971</v>
          </cell>
          <cell r="F86">
            <v>1.7619367621394437</v>
          </cell>
        </row>
        <row r="87">
          <cell r="A87">
            <v>0.86000000000000054</v>
          </cell>
          <cell r="C87">
            <v>1.8152899666382536</v>
          </cell>
          <cell r="D87">
            <v>1.8916490462361504</v>
          </cell>
          <cell r="E87">
            <v>0.6760584241327845</v>
          </cell>
          <cell r="F87">
            <v>1.8365428793854297</v>
          </cell>
        </row>
        <row r="88">
          <cell r="A88">
            <v>0.87000000000000055</v>
          </cell>
          <cell r="C88">
            <v>1.9009587611930518</v>
          </cell>
          <cell r="D88">
            <v>1.9713977444428747</v>
          </cell>
          <cell r="E88">
            <v>0.71305805127531974</v>
          </cell>
          <cell r="F88">
            <v>1.9148649193659659</v>
          </cell>
        </row>
        <row r="89">
          <cell r="A89">
            <v>0.88000000000000056</v>
          </cell>
          <cell r="C89">
            <v>1.9924301646902114</v>
          </cell>
          <cell r="D89">
            <v>2.057027648199818</v>
          </cell>
          <cell r="E89">
            <v>0.75154039048647903</v>
          </cell>
          <cell r="F89">
            <v>1.997477546512358</v>
          </cell>
        </row>
        <row r="90">
          <cell r="A90">
            <v>0.89000000000000057</v>
          </cell>
          <cell r="C90">
            <v>2.0907410969337752</v>
          </cell>
          <cell r="D90">
            <v>2.1495737798046477</v>
          </cell>
          <cell r="E90">
            <v>0.79175868371727132</v>
          </cell>
          <cell r="F90">
            <v>2.0850978040622423</v>
          </cell>
        </row>
        <row r="91">
          <cell r="A91">
            <v>0.90000000000000058</v>
          </cell>
          <cell r="C91">
            <v>2.1972245773362258</v>
          </cell>
          <cell r="D91">
            <v>2.2503673273124516</v>
          </cell>
          <cell r="E91">
            <v>0.83403244524795839</v>
          </cell>
          <cell r="F91">
            <v>2.1786376614258254</v>
          </cell>
        </row>
        <row r="92">
          <cell r="A92">
            <v>0.91000000000000059</v>
          </cell>
          <cell r="C92">
            <v>2.3136349291806377</v>
          </cell>
          <cell r="D92">
            <v>2.3611608457948834</v>
          </cell>
          <cell r="E92">
            <v>0.87877393942231363</v>
          </cell>
          <cell r="F92">
            <v>2.2792835572733745</v>
          </cell>
        </row>
        <row r="93">
          <cell r="A93">
            <v>0.9200000000000006</v>
          </cell>
          <cell r="C93">
            <v>2.4423470353692123</v>
          </cell>
          <cell r="D93">
            <v>2.4843275102530744</v>
          </cell>
          <cell r="E93">
            <v>0.92652959310170335</v>
          </cell>
          <cell r="F93">
            <v>2.3886216525263833</v>
          </cell>
        </row>
        <row r="94">
          <cell r="A94">
            <v>0.9300000000000006</v>
          </cell>
          <cell r="C94">
            <v>2.5866893440979517</v>
          </cell>
          <cell r="D94">
            <v>2.6231941186130299</v>
          </cell>
          <cell r="E94">
            <v>0.97804790248971252</v>
          </cell>
          <cell r="F94">
            <v>2.5088447479045985</v>
          </cell>
        </row>
        <row r="95">
          <cell r="A95">
            <v>0.94000000000000061</v>
          </cell>
          <cell r="C95">
            <v>2.7515353130419595</v>
          </cell>
          <cell r="D95">
            <v>2.7826325333778121</v>
          </cell>
          <cell r="E95">
            <v>1.0343975255188367</v>
          </cell>
          <cell r="F95">
            <v>2.6431151108146591</v>
          </cell>
        </row>
        <row r="96">
          <cell r="A96">
            <v>0.95000000000000062</v>
          </cell>
          <cell r="C96">
            <v>2.9444389791664536</v>
          </cell>
          <cell r="D96">
            <v>2.9701952490421775</v>
          </cell>
          <cell r="E96">
            <v>1.0971887003649528</v>
          </cell>
          <cell r="F96">
            <v>2.7962511658175133</v>
          </cell>
        </row>
        <row r="97">
          <cell r="A97">
            <v>0.96000000000000063</v>
          </cell>
          <cell r="C97">
            <v>3.1780538303479622</v>
          </cell>
          <cell r="D97">
            <v>3.1985342614454018</v>
          </cell>
          <cell r="E97">
            <v>1.1690321758870608</v>
          </cell>
          <cell r="F97">
            <v>2.9761663211287015</v>
          </cell>
        </row>
        <row r="98">
          <cell r="A98">
            <v>0.97000000000000064</v>
          </cell>
          <cell r="C98">
            <v>3.476098689835295</v>
          </cell>
          <cell r="D98">
            <v>3.4913669500838087</v>
          </cell>
          <cell r="E98">
            <v>1.2546349002858661</v>
          </cell>
          <cell r="F98">
            <v>3.1973491338571418</v>
          </cell>
        </row>
        <row r="99">
          <cell r="A99">
            <v>0.98000000000000065</v>
          </cell>
          <cell r="C99">
            <v>3.8918202981106598</v>
          </cell>
          <cell r="D99">
            <v>3.901938657935867</v>
          </cell>
          <cell r="E99">
            <v>1.364054632888454</v>
          </cell>
          <cell r="F99">
            <v>3.4913731480741217</v>
          </cell>
        </row>
        <row r="100">
          <cell r="A100">
            <v>0.99000000000000066</v>
          </cell>
          <cell r="C100">
            <v>4.5951198501346564</v>
          </cell>
          <cell r="D100">
            <v>4.6001492267766464</v>
          </cell>
          <cell r="E100">
            <v>1.5271796258079156</v>
          </cell>
          <cell r="F100">
            <v>3.9547913858694717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516A2-F78B-42D4-8087-0ADE8E486D58}">
  <dimension ref="A1:F122"/>
  <sheetViews>
    <sheetView workbookViewId="0">
      <selection activeCell="M38" sqref="M38"/>
    </sheetView>
  </sheetViews>
  <sheetFormatPr defaultRowHeight="13" x14ac:dyDescent="0.3"/>
  <cols>
    <col min="1" max="1" width="11" style="52" customWidth="1"/>
    <col min="2" max="2" width="7.90625" style="51" customWidth="1"/>
    <col min="3" max="3" width="8.7265625" style="51"/>
    <col min="4" max="4" width="11.7265625" style="51" customWidth="1"/>
    <col min="5" max="5" width="14" style="52" customWidth="1"/>
    <col min="6" max="6" width="9.08984375" style="51" bestFit="1" customWidth="1"/>
    <col min="7" max="16384" width="8.7265625" style="51"/>
  </cols>
  <sheetData>
    <row r="1" spans="1:6" ht="26" x14ac:dyDescent="0.3">
      <c r="A1" s="49" t="s">
        <v>119</v>
      </c>
      <c r="B1" s="50" t="s">
        <v>120</v>
      </c>
      <c r="C1" s="50" t="s">
        <v>121</v>
      </c>
      <c r="D1" s="50" t="s">
        <v>122</v>
      </c>
      <c r="E1" s="49" t="s">
        <v>123</v>
      </c>
      <c r="F1" s="50" t="s">
        <v>124</v>
      </c>
    </row>
    <row r="2" spans="1:6" x14ac:dyDescent="0.3">
      <c r="A2" s="52">
        <v>0.01</v>
      </c>
      <c r="B2" s="53">
        <f>A2/(1-A2)</f>
        <v>1.0101010101010102E-2</v>
      </c>
      <c r="C2" s="52">
        <f>LN(B2)</f>
        <v>-4.5951198501345898</v>
      </c>
      <c r="D2" s="52">
        <f>-1*LN(-1*LN(A2))</f>
        <v>-1.5271796258079011</v>
      </c>
      <c r="E2" s="52">
        <f>LN(-1*LN(1-A2))</f>
        <v>-4.6001492267765789</v>
      </c>
      <c r="F2" s="52">
        <f>1.7*NORMSINV(A2)</f>
        <v>-3.954791385869429</v>
      </c>
    </row>
    <row r="3" spans="1:6" x14ac:dyDescent="0.3">
      <c r="A3" s="52">
        <f>A2+0.01</f>
        <v>0.02</v>
      </c>
      <c r="B3" s="53">
        <f t="shared" ref="B3:B66" si="0">A3/(1-A3)</f>
        <v>2.0408163265306124E-2</v>
      </c>
      <c r="C3" s="52">
        <f t="shared" ref="C3:C66" si="1">LN(B3)</f>
        <v>-3.8918202981106265</v>
      </c>
      <c r="D3" s="52">
        <f t="shared" ref="D3:D55" si="2">-1*LN(-1*LN(A3))</f>
        <v>-1.3640546328884455</v>
      </c>
      <c r="E3" s="52">
        <f t="shared" ref="E3:E55" si="3">LN(-1*LN(1-A3))</f>
        <v>-3.9019386579358333</v>
      </c>
      <c r="F3" s="52">
        <f t="shared" ref="F3:F66" si="4">1.7*NORMSINV(A3)</f>
        <v>-3.4913731480740982</v>
      </c>
    </row>
    <row r="4" spans="1:6" x14ac:dyDescent="0.3">
      <c r="A4" s="52">
        <f t="shared" ref="A4:A60" si="5">A3+0.01</f>
        <v>0.03</v>
      </c>
      <c r="B4" s="53">
        <f t="shared" si="0"/>
        <v>3.0927835051546393E-2</v>
      </c>
      <c r="C4" s="52">
        <f t="shared" si="1"/>
        <v>-3.4760986898352733</v>
      </c>
      <c r="D4" s="52">
        <f t="shared" si="2"/>
        <v>-1.2546349002858599</v>
      </c>
      <c r="E4" s="52">
        <f t="shared" si="3"/>
        <v>-3.4913669500837861</v>
      </c>
      <c r="F4" s="52">
        <f t="shared" si="4"/>
        <v>-3.1973491338571263</v>
      </c>
    </row>
    <row r="5" spans="1:6" x14ac:dyDescent="0.3">
      <c r="A5" s="52">
        <f t="shared" si="5"/>
        <v>0.04</v>
      </c>
      <c r="B5" s="53">
        <f t="shared" si="0"/>
        <v>4.1666666666666671E-2</v>
      </c>
      <c r="C5" s="52">
        <f t="shared" si="1"/>
        <v>-3.1780538303479453</v>
      </c>
      <c r="D5" s="52">
        <f t="shared" si="2"/>
        <v>-1.1690321758870559</v>
      </c>
      <c r="E5" s="52">
        <f t="shared" si="3"/>
        <v>-3.1985342614453849</v>
      </c>
      <c r="F5" s="52">
        <f t="shared" si="4"/>
        <v>-2.9761663211286882</v>
      </c>
    </row>
    <row r="6" spans="1:6" x14ac:dyDescent="0.3">
      <c r="A6" s="52">
        <f t="shared" si="5"/>
        <v>0.05</v>
      </c>
      <c r="B6" s="53">
        <f t="shared" si="0"/>
        <v>5.2631578947368425E-2</v>
      </c>
      <c r="C6" s="52">
        <f t="shared" si="1"/>
        <v>-2.9444389791664403</v>
      </c>
      <c r="D6" s="52">
        <f t="shared" si="2"/>
        <v>-1.0971887003649488</v>
      </c>
      <c r="E6" s="52">
        <f t="shared" si="3"/>
        <v>-2.9701952490421637</v>
      </c>
      <c r="F6" s="52">
        <f t="shared" si="4"/>
        <v>-2.7962511658175035</v>
      </c>
    </row>
    <row r="7" spans="1:6" x14ac:dyDescent="0.3">
      <c r="A7" s="52">
        <f t="shared" si="5"/>
        <v>6.0000000000000005E-2</v>
      </c>
      <c r="B7" s="53">
        <f t="shared" si="0"/>
        <v>6.3829787234042562E-2</v>
      </c>
      <c r="C7" s="52">
        <f t="shared" si="1"/>
        <v>-2.7515353130419489</v>
      </c>
      <c r="D7" s="52">
        <f t="shared" si="2"/>
        <v>-1.0343975255188331</v>
      </c>
      <c r="E7" s="52">
        <f t="shared" si="3"/>
        <v>-2.7826325333778006</v>
      </c>
      <c r="F7" s="52">
        <f t="shared" si="4"/>
        <v>-2.6431151108146502</v>
      </c>
    </row>
    <row r="8" spans="1:6" x14ac:dyDescent="0.3">
      <c r="A8" s="52">
        <f t="shared" si="5"/>
        <v>7.0000000000000007E-2</v>
      </c>
      <c r="B8" s="53">
        <f t="shared" si="0"/>
        <v>7.5268817204301092E-2</v>
      </c>
      <c r="C8" s="52">
        <f t="shared" si="1"/>
        <v>-2.5866893440979424</v>
      </c>
      <c r="D8" s="52">
        <f t="shared" si="2"/>
        <v>-0.97804790248970919</v>
      </c>
      <c r="E8" s="52">
        <f t="shared" si="3"/>
        <v>-2.6231941186130197</v>
      </c>
      <c r="F8" s="52">
        <f t="shared" si="4"/>
        <v>-2.5088447479045892</v>
      </c>
    </row>
    <row r="9" spans="1:6" x14ac:dyDescent="0.3">
      <c r="A9" s="52">
        <f t="shared" si="5"/>
        <v>0.08</v>
      </c>
      <c r="B9" s="53">
        <f t="shared" si="0"/>
        <v>8.6956521739130432E-2</v>
      </c>
      <c r="C9" s="52">
        <f t="shared" si="1"/>
        <v>-2.4423470353692043</v>
      </c>
      <c r="D9" s="52">
        <f t="shared" si="2"/>
        <v>-0.92652959310170058</v>
      </c>
      <c r="E9" s="52">
        <f t="shared" si="3"/>
        <v>-2.4843275102530673</v>
      </c>
      <c r="F9" s="52">
        <f t="shared" si="4"/>
        <v>-2.3886216525263801</v>
      </c>
    </row>
    <row r="10" spans="1:6" x14ac:dyDescent="0.3">
      <c r="A10" s="52">
        <f t="shared" si="5"/>
        <v>0.09</v>
      </c>
      <c r="B10" s="53">
        <f t="shared" si="0"/>
        <v>9.8901098901098897E-2</v>
      </c>
      <c r="C10" s="52">
        <f t="shared" si="1"/>
        <v>-2.3136349291806306</v>
      </c>
      <c r="D10" s="52">
        <f t="shared" si="2"/>
        <v>-0.87877393942231108</v>
      </c>
      <c r="E10" s="52">
        <f t="shared" si="3"/>
        <v>-2.3611608457948767</v>
      </c>
      <c r="F10" s="52">
        <f t="shared" si="4"/>
        <v>-2.2792835572733674</v>
      </c>
    </row>
    <row r="11" spans="1:6" x14ac:dyDescent="0.3">
      <c r="A11" s="52">
        <f t="shared" si="5"/>
        <v>9.9999999999999992E-2</v>
      </c>
      <c r="B11" s="53">
        <f t="shared" si="0"/>
        <v>0.1111111111111111</v>
      </c>
      <c r="C11" s="52">
        <f t="shared" si="1"/>
        <v>-2.1972245773362196</v>
      </c>
      <c r="D11" s="52">
        <f t="shared" si="2"/>
        <v>-0.83403244524795594</v>
      </c>
      <c r="E11" s="52">
        <f t="shared" si="3"/>
        <v>-2.2503673273124454</v>
      </c>
      <c r="F11" s="52">
        <f t="shared" si="4"/>
        <v>-2.1786376614258209</v>
      </c>
    </row>
    <row r="12" spans="1:6" x14ac:dyDescent="0.3">
      <c r="A12" s="52">
        <f t="shared" si="5"/>
        <v>0.10999999999999999</v>
      </c>
      <c r="B12" s="53">
        <f t="shared" si="0"/>
        <v>0.12359550561797751</v>
      </c>
      <c r="C12" s="52">
        <f t="shared" si="1"/>
        <v>-2.0907410969337694</v>
      </c>
      <c r="D12" s="52">
        <f t="shared" si="2"/>
        <v>-0.7917586837172691</v>
      </c>
      <c r="E12" s="52">
        <f t="shared" si="3"/>
        <v>-2.1495737798046424</v>
      </c>
      <c r="F12" s="52">
        <f t="shared" si="4"/>
        <v>-2.0850978040622379</v>
      </c>
    </row>
    <row r="13" spans="1:6" x14ac:dyDescent="0.3">
      <c r="A13" s="52">
        <f t="shared" si="5"/>
        <v>0.11999999999999998</v>
      </c>
      <c r="B13" s="53">
        <f t="shared" si="0"/>
        <v>0.13636363636363635</v>
      </c>
      <c r="C13" s="52">
        <f t="shared" si="1"/>
        <v>-1.9924301646902063</v>
      </c>
      <c r="D13" s="52">
        <f t="shared" si="2"/>
        <v>-0.75154039048647669</v>
      </c>
      <c r="E13" s="52">
        <f t="shared" si="3"/>
        <v>-2.0570276481998131</v>
      </c>
      <c r="F13" s="52">
        <f t="shared" si="4"/>
        <v>-1.9974775465123535</v>
      </c>
    </row>
    <row r="14" spans="1:6" x14ac:dyDescent="0.3">
      <c r="A14" s="52">
        <f t="shared" si="5"/>
        <v>0.12999999999999998</v>
      </c>
      <c r="B14" s="53">
        <f t="shared" si="0"/>
        <v>0.14942528735632182</v>
      </c>
      <c r="C14" s="52">
        <f t="shared" si="1"/>
        <v>-1.9009587611930472</v>
      </c>
      <c r="D14" s="52">
        <f t="shared" si="2"/>
        <v>-0.71305805127531763</v>
      </c>
      <c r="E14" s="52">
        <f t="shared" si="3"/>
        <v>-1.9713977444428701</v>
      </c>
      <c r="F14" s="52">
        <f t="shared" si="4"/>
        <v>-1.9148649193659621</v>
      </c>
    </row>
    <row r="15" spans="1:6" x14ac:dyDescent="0.3">
      <c r="A15" s="52">
        <f t="shared" si="5"/>
        <v>0.13999999999999999</v>
      </c>
      <c r="B15" s="53">
        <f t="shared" si="0"/>
        <v>0.16279069767441859</v>
      </c>
      <c r="C15" s="52">
        <f t="shared" si="1"/>
        <v>-1.8152899666382492</v>
      </c>
      <c r="D15" s="52">
        <f t="shared" si="2"/>
        <v>-0.67605842413278261</v>
      </c>
      <c r="E15" s="52">
        <f t="shared" si="3"/>
        <v>-1.8916490462361459</v>
      </c>
      <c r="F15" s="52">
        <f t="shared" si="4"/>
        <v>-1.8365428793854259</v>
      </c>
    </row>
    <row r="16" spans="1:6" x14ac:dyDescent="0.3">
      <c r="A16" s="52">
        <f t="shared" si="5"/>
        <v>0.15</v>
      </c>
      <c r="B16" s="52">
        <f t="shared" si="0"/>
        <v>0.17647058823529413</v>
      </c>
      <c r="C16" s="52">
        <f t="shared" si="1"/>
        <v>-1.7346010553881064</v>
      </c>
      <c r="D16" s="52">
        <f t="shared" si="2"/>
        <v>-0.64033693876074793</v>
      </c>
      <c r="E16" s="52">
        <f t="shared" si="3"/>
        <v>-1.8169607947796103</v>
      </c>
      <c r="F16" s="52">
        <f t="shared" si="4"/>
        <v>-1.7619367621394426</v>
      </c>
    </row>
    <row r="17" spans="1:6" x14ac:dyDescent="0.3">
      <c r="A17" s="52">
        <f t="shared" si="5"/>
        <v>0.16</v>
      </c>
      <c r="B17" s="53">
        <f t="shared" si="0"/>
        <v>0.19047619047619049</v>
      </c>
      <c r="C17" s="52">
        <f t="shared" si="1"/>
        <v>-1.6582280766035322</v>
      </c>
      <c r="D17" s="52">
        <f t="shared" si="2"/>
        <v>-0.60572560876919024</v>
      </c>
      <c r="E17" s="52">
        <f t="shared" si="3"/>
        <v>-1.7466710787777311</v>
      </c>
      <c r="F17" s="52">
        <f t="shared" si="4"/>
        <v>-1.6905784014565746</v>
      </c>
    </row>
    <row r="18" spans="1:6" x14ac:dyDescent="0.3">
      <c r="A18" s="52">
        <f t="shared" si="5"/>
        <v>0.17</v>
      </c>
      <c r="B18" s="53">
        <f t="shared" si="0"/>
        <v>0.20481927710843376</v>
      </c>
      <c r="C18" s="52">
        <f t="shared" si="1"/>
        <v>-1.5856272637403817</v>
      </c>
      <c r="D18" s="52">
        <f t="shared" si="2"/>
        <v>-0.57208449631736835</v>
      </c>
      <c r="E18" s="52">
        <f t="shared" si="3"/>
        <v>-1.6802382475166791</v>
      </c>
      <c r="F18" s="52">
        <f t="shared" si="4"/>
        <v>-1.6220809303485324</v>
      </c>
    </row>
    <row r="19" spans="1:6" x14ac:dyDescent="0.3">
      <c r="A19" s="52">
        <f t="shared" si="5"/>
        <v>0.18000000000000002</v>
      </c>
      <c r="B19" s="53">
        <f t="shared" si="0"/>
        <v>0.21951219512195125</v>
      </c>
      <c r="C19" s="52">
        <f t="shared" si="1"/>
        <v>-1.5163474893680884</v>
      </c>
      <c r="D19" s="52">
        <f t="shared" si="2"/>
        <v>-0.53929553906989014</v>
      </c>
      <c r="E19" s="52">
        <f t="shared" si="3"/>
        <v>-1.6172133694853976</v>
      </c>
      <c r="F19" s="52">
        <f t="shared" si="4"/>
        <v>-1.5561206493327813</v>
      </c>
    </row>
    <row r="20" spans="1:6" x14ac:dyDescent="0.3">
      <c r="A20" s="52">
        <f t="shared" si="5"/>
        <v>0.19000000000000003</v>
      </c>
      <c r="B20" s="53">
        <f t="shared" si="0"/>
        <v>0.23456790123456794</v>
      </c>
      <c r="C20" s="52">
        <f t="shared" si="1"/>
        <v>-1.4500101755059982</v>
      </c>
      <c r="D20" s="52">
        <f t="shared" si="2"/>
        <v>-0.50725799142009587</v>
      </c>
      <c r="E20" s="52">
        <f t="shared" si="3"/>
        <v>-1.5572201467524995</v>
      </c>
      <c r="F20" s="52">
        <f t="shared" si="4"/>
        <v>-1.4924237015870871</v>
      </c>
    </row>
    <row r="21" spans="1:6" x14ac:dyDescent="0.3">
      <c r="A21" s="52">
        <f t="shared" si="5"/>
        <v>0.20000000000000004</v>
      </c>
      <c r="B21" s="53">
        <f t="shared" si="0"/>
        <v>0.25000000000000006</v>
      </c>
      <c r="C21" s="52">
        <f t="shared" si="1"/>
        <v>-1.3862943611198904</v>
      </c>
      <c r="D21" s="52">
        <f t="shared" si="2"/>
        <v>-0.47588499532711054</v>
      </c>
      <c r="E21" s="52">
        <f t="shared" si="3"/>
        <v>-1.4999399867595151</v>
      </c>
      <c r="F21" s="52">
        <f t="shared" si="4"/>
        <v>-1.4307560970739528</v>
      </c>
    </row>
    <row r="22" spans="1:6" x14ac:dyDescent="0.3">
      <c r="A22" s="52">
        <f t="shared" si="5"/>
        <v>0.21000000000000005</v>
      </c>
      <c r="B22" s="53">
        <f t="shared" si="0"/>
        <v>0.26582278481012667</v>
      </c>
      <c r="C22" s="52">
        <f t="shared" si="1"/>
        <v>-1.3249254147435983</v>
      </c>
      <c r="D22" s="52">
        <f t="shared" si="2"/>
        <v>-0.44510095832671104</v>
      </c>
      <c r="E22" s="52">
        <f t="shared" si="3"/>
        <v>-1.4451007195150563</v>
      </c>
      <c r="F22" s="52">
        <f t="shared" si="4"/>
        <v>-1.3709161199310078</v>
      </c>
    </row>
    <row r="23" spans="1:6" x14ac:dyDescent="0.3">
      <c r="A23" s="52">
        <f t="shared" si="5"/>
        <v>0.22000000000000006</v>
      </c>
      <c r="B23" s="53">
        <f t="shared" si="0"/>
        <v>0.28205128205128216</v>
      </c>
      <c r="C23" s="52">
        <f t="shared" si="1"/>
        <v>-1.2656663733312754</v>
      </c>
      <c r="D23" s="52">
        <f t="shared" si="2"/>
        <v>-0.41483951911157613</v>
      </c>
      <c r="E23" s="52">
        <f t="shared" si="3"/>
        <v>-1.392467941316861</v>
      </c>
      <c r="F23" s="52">
        <f t="shared" si="4"/>
        <v>-1.3127284641207633</v>
      </c>
    </row>
    <row r="24" spans="1:6" x14ac:dyDescent="0.3">
      <c r="A24" s="52">
        <f t="shared" si="5"/>
        <v>0.23000000000000007</v>
      </c>
      <c r="B24" s="53">
        <f t="shared" si="0"/>
        <v>0.2987012987012988</v>
      </c>
      <c r="C24" s="52">
        <f t="shared" si="1"/>
        <v>-1.2083112059245338</v>
      </c>
      <c r="D24" s="52">
        <f t="shared" si="2"/>
        <v>-0.3850419479613732</v>
      </c>
      <c r="E24" s="52">
        <f t="shared" si="3"/>
        <v>-1.3418382836093283</v>
      </c>
      <c r="F24" s="52">
        <f t="shared" si="4"/>
        <v>-1.2560396436148626</v>
      </c>
    </row>
    <row r="25" spans="1:6" x14ac:dyDescent="0.3">
      <c r="A25" s="52">
        <f t="shared" si="5"/>
        <v>0.24000000000000007</v>
      </c>
      <c r="B25" s="53">
        <f t="shared" si="0"/>
        <v>0.31578947368421068</v>
      </c>
      <c r="C25" s="52">
        <f t="shared" si="1"/>
        <v>-1.1526795099383851</v>
      </c>
      <c r="D25" s="52">
        <f t="shared" si="2"/>
        <v>-0.35565587381121155</v>
      </c>
      <c r="E25" s="52">
        <f t="shared" si="3"/>
        <v>-1.2930341148060247</v>
      </c>
      <c r="F25" s="52">
        <f t="shared" si="4"/>
        <v>-1.2007143568281478</v>
      </c>
    </row>
    <row r="26" spans="1:6" x14ac:dyDescent="0.3">
      <c r="A26" s="52">
        <f t="shared" si="5"/>
        <v>0.25000000000000006</v>
      </c>
      <c r="B26" s="53">
        <f t="shared" si="0"/>
        <v>0.33333333333333343</v>
      </c>
      <c r="C26" s="52">
        <f t="shared" si="1"/>
        <v>-1.0986122886681093</v>
      </c>
      <c r="D26" s="52">
        <f t="shared" si="2"/>
        <v>-0.32663425997828077</v>
      </c>
      <c r="E26" s="52">
        <f t="shared" si="3"/>
        <v>-1.2458993237072382</v>
      </c>
      <c r="F26" s="52">
        <f t="shared" si="4"/>
        <v>-1.1466325753333384</v>
      </c>
    </row>
    <row r="27" spans="1:6" x14ac:dyDescent="0.3">
      <c r="A27" s="52">
        <f t="shared" si="5"/>
        <v>0.26000000000000006</v>
      </c>
      <c r="B27" s="53">
        <f t="shared" si="0"/>
        <v>0.35135135135135143</v>
      </c>
      <c r="C27" s="52">
        <f t="shared" si="1"/>
        <v>-1.0459685551826874</v>
      </c>
      <c r="D27" s="52">
        <f t="shared" si="2"/>
        <v>-0.29793457148413699</v>
      </c>
      <c r="E27" s="52">
        <f t="shared" si="3"/>
        <v>-1.2002959297088209</v>
      </c>
      <c r="F27" s="52">
        <f t="shared" si="4"/>
        <v>-1.0936871891679594</v>
      </c>
    </row>
    <row r="28" spans="1:6" x14ac:dyDescent="0.3">
      <c r="A28" s="52">
        <f t="shared" si="5"/>
        <v>0.27000000000000007</v>
      </c>
      <c r="B28" s="53">
        <f t="shared" si="0"/>
        <v>0.36986301369863023</v>
      </c>
      <c r="C28" s="52">
        <f t="shared" si="1"/>
        <v>-0.99462257514406183</v>
      </c>
      <c r="D28" s="52">
        <f t="shared" si="2"/>
        <v>-0.26951809162840862</v>
      </c>
      <c r="E28" s="52">
        <f t="shared" si="3"/>
        <v>-1.1561013323751592</v>
      </c>
      <c r="F28" s="52">
        <f t="shared" si="4"/>
        <v>-1.0417820847282659</v>
      </c>
    </row>
    <row r="29" spans="1:6" x14ac:dyDescent="0.3">
      <c r="A29" s="52">
        <f t="shared" si="5"/>
        <v>0.28000000000000008</v>
      </c>
      <c r="B29" s="53">
        <f t="shared" si="0"/>
        <v>0.38888888888888901</v>
      </c>
      <c r="C29" s="52">
        <f t="shared" si="1"/>
        <v>-0.94446160884085106</v>
      </c>
      <c r="D29" s="52">
        <f t="shared" si="2"/>
        <v>-0.24134935598542923</v>
      </c>
      <c r="E29" s="52">
        <f t="shared" si="3"/>
        <v>-1.1132060607017309</v>
      </c>
      <c r="F29" s="52">
        <f t="shared" si="4"/>
        <v>-0.99083056236106748</v>
      </c>
    </row>
    <row r="30" spans="1:6" x14ac:dyDescent="0.3">
      <c r="A30" s="52">
        <f t="shared" si="5"/>
        <v>0.29000000000000009</v>
      </c>
      <c r="B30" s="53">
        <f t="shared" si="0"/>
        <v>0.40845070422535223</v>
      </c>
      <c r="C30" s="52">
        <f t="shared" si="1"/>
        <v>-0.89538404705484109</v>
      </c>
      <c r="D30" s="52">
        <f t="shared" si="2"/>
        <v>-0.21339567961411068</v>
      </c>
      <c r="E30" s="52">
        <f t="shared" si="3"/>
        <v>-1.0715119167260789</v>
      </c>
      <c r="F30" s="52">
        <f t="shared" si="4"/>
        <v>-0.94075402324464319</v>
      </c>
    </row>
    <row r="31" spans="1:6" x14ac:dyDescent="0.3">
      <c r="A31" s="52">
        <f t="shared" si="5"/>
        <v>0.3000000000000001</v>
      </c>
      <c r="B31" s="53">
        <f t="shared" si="0"/>
        <v>0.42857142857142871</v>
      </c>
      <c r="C31" s="52">
        <f t="shared" si="1"/>
        <v>-0.84729786038720323</v>
      </c>
      <c r="D31" s="52">
        <f t="shared" si="2"/>
        <v>-0.18562675886236538</v>
      </c>
      <c r="E31" s="52">
        <f t="shared" si="3"/>
        <v>-1.0309304331587228</v>
      </c>
      <c r="F31" s="52">
        <f t="shared" si="4"/>
        <v>-0.89148087160366907</v>
      </c>
    </row>
    <row r="32" spans="1:6" x14ac:dyDescent="0.3">
      <c r="A32" s="52">
        <f t="shared" si="5"/>
        <v>0.31000000000000011</v>
      </c>
      <c r="B32" s="53">
        <f t="shared" si="0"/>
        <v>0.4492753623188408</v>
      </c>
      <c r="C32" s="52">
        <f t="shared" si="1"/>
        <v>-0.80011930011211263</v>
      </c>
      <c r="D32" s="52">
        <f t="shared" si="2"/>
        <v>-0.15801433329876363</v>
      </c>
      <c r="E32" s="52">
        <f t="shared" si="3"/>
        <v>-0.99138158315080116</v>
      </c>
      <c r="F32" s="52">
        <f t="shared" si="4"/>
        <v>-0.84294559049067019</v>
      </c>
    </row>
    <row r="33" spans="1:6" x14ac:dyDescent="0.3">
      <c r="A33" s="52">
        <f t="shared" si="5"/>
        <v>0.32000000000000012</v>
      </c>
      <c r="B33" s="53">
        <f t="shared" si="0"/>
        <v>0.47058823529411786</v>
      </c>
      <c r="C33" s="52">
        <f t="shared" si="1"/>
        <v>-0.75377180237637964</v>
      </c>
      <c r="D33" s="52">
        <f t="shared" si="2"/>
        <v>-0.13053189641996346</v>
      </c>
      <c r="E33" s="52">
        <f t="shared" si="3"/>
        <v>-0.95279269407125755</v>
      </c>
      <c r="F33" s="52">
        <f t="shared" si="4"/>
        <v>-0.79508795849466363</v>
      </c>
    </row>
    <row r="34" spans="1:6" x14ac:dyDescent="0.3">
      <c r="A34" s="52">
        <f t="shared" si="5"/>
        <v>0.33000000000000013</v>
      </c>
      <c r="B34" s="53">
        <f t="shared" si="0"/>
        <v>0.49253731343283608</v>
      </c>
      <c r="C34" s="52">
        <f t="shared" si="1"/>
        <v>-0.70818505792448527</v>
      </c>
      <c r="D34" s="52">
        <f t="shared" si="2"/>
        <v>-0.10315444614433575</v>
      </c>
      <c r="E34" s="52">
        <f t="shared" si="3"/>
        <v>-0.91509752753286089</v>
      </c>
      <c r="F34" s="52">
        <f t="shared" si="4"/>
        <v>-0.74785238164449697</v>
      </c>
    </row>
    <row r="35" spans="1:6" x14ac:dyDescent="0.3">
      <c r="A35" s="52">
        <f t="shared" si="5"/>
        <v>0.34000000000000014</v>
      </c>
      <c r="B35" s="53">
        <f t="shared" si="0"/>
        <v>0.51515151515151547</v>
      </c>
      <c r="C35" s="52">
        <f t="shared" si="1"/>
        <v>-0.66329421741026351</v>
      </c>
      <c r="D35" s="52">
        <f t="shared" si="2"/>
        <v>-7.5858267908825147E-2</v>
      </c>
      <c r="E35" s="52">
        <f t="shared" si="3"/>
        <v>-0.87823549579457583</v>
      </c>
      <c r="F35" s="52">
        <f t="shared" si="4"/>
        <v>-0.70118732005038764</v>
      </c>
    </row>
    <row r="36" spans="1:6" x14ac:dyDescent="0.3">
      <c r="A36" s="52">
        <f t="shared" si="5"/>
        <v>0.35000000000000014</v>
      </c>
      <c r="B36" s="53">
        <f t="shared" si="0"/>
        <v>0.53846153846153877</v>
      </c>
      <c r="C36" s="52">
        <f t="shared" si="1"/>
        <v>-0.61903920840622284</v>
      </c>
      <c r="D36" s="52">
        <f t="shared" si="2"/>
        <v>-4.8620744579388628E-2</v>
      </c>
      <c r="E36" s="52">
        <f t="shared" si="3"/>
        <v>-0.84215099072473254</v>
      </c>
      <c r="F36" s="52">
        <f t="shared" si="4"/>
        <v>-0.65504479289286432</v>
      </c>
    </row>
    <row r="37" spans="1:6" x14ac:dyDescent="0.3">
      <c r="A37" s="52">
        <f t="shared" si="5"/>
        <v>0.36000000000000015</v>
      </c>
      <c r="B37" s="53">
        <f t="shared" si="0"/>
        <v>0.56250000000000033</v>
      </c>
      <c r="C37" s="52">
        <f t="shared" si="1"/>
        <v>-0.57536414490356125</v>
      </c>
      <c r="D37" s="52">
        <f t="shared" si="2"/>
        <v>-2.1420188467822916E-2</v>
      </c>
      <c r="E37" s="52">
        <f t="shared" si="3"/>
        <v>-0.80679280619956995</v>
      </c>
      <c r="F37" s="52">
        <f t="shared" si="4"/>
        <v>-0.60937994852702859</v>
      </c>
    </row>
    <row r="38" spans="1:6" x14ac:dyDescent="0.3">
      <c r="A38" s="52">
        <f t="shared" si="5"/>
        <v>0.37000000000000016</v>
      </c>
      <c r="B38" s="53">
        <f t="shared" si="0"/>
        <v>0.58730158730158766</v>
      </c>
      <c r="C38" s="52">
        <f t="shared" si="1"/>
        <v>-0.53221681374730767</v>
      </c>
      <c r="D38" s="52">
        <f t="shared" si="2"/>
        <v>5.7643084057602597E-3</v>
      </c>
      <c r="E38" s="52">
        <f t="shared" si="3"/>
        <v>-0.77211363847220693</v>
      </c>
      <c r="F38" s="52">
        <f t="shared" si="4"/>
        <v>-0.56415068894258757</v>
      </c>
    </row>
    <row r="39" spans="1:6" x14ac:dyDescent="0.3">
      <c r="A39" s="52">
        <f t="shared" si="5"/>
        <v>0.38000000000000017</v>
      </c>
      <c r="B39" s="53">
        <f t="shared" si="0"/>
        <v>0.61290322580645196</v>
      </c>
      <c r="C39" s="52">
        <f t="shared" si="1"/>
        <v>-0.48954822531870523</v>
      </c>
      <c r="D39" s="52">
        <f t="shared" si="2"/>
        <v>3.2953009000035505E-2</v>
      </c>
      <c r="E39" s="52">
        <f t="shared" si="3"/>
        <v>-0.73806965192505614</v>
      </c>
      <c r="F39" s="52">
        <f t="shared" si="4"/>
        <v>-0.51931733976897476</v>
      </c>
    </row>
    <row r="40" spans="1:6" x14ac:dyDescent="0.3">
      <c r="A40" s="52">
        <f t="shared" si="5"/>
        <v>0.39000000000000018</v>
      </c>
      <c r="B40" s="53">
        <f t="shared" si="0"/>
        <v>0.63934426229508234</v>
      </c>
      <c r="C40" s="52">
        <f t="shared" si="1"/>
        <v>-0.44731221804366422</v>
      </c>
      <c r="D40" s="52">
        <f t="shared" si="2"/>
        <v>6.0165653558883876E-2</v>
      </c>
      <c r="E40" s="52">
        <f t="shared" si="3"/>
        <v>-0.70462009989703001</v>
      </c>
      <c r="F40" s="52">
        <f t="shared" si="4"/>
        <v>-0.47484235856067131</v>
      </c>
    </row>
    <row r="41" spans="1:6" x14ac:dyDescent="0.3">
      <c r="A41" s="52">
        <f t="shared" si="5"/>
        <v>0.40000000000000019</v>
      </c>
      <c r="B41" s="53">
        <f t="shared" si="0"/>
        <v>0.66666666666666718</v>
      </c>
      <c r="C41" s="52">
        <f t="shared" si="1"/>
        <v>-0.40546510810816361</v>
      </c>
      <c r="D41" s="52">
        <f t="shared" si="2"/>
        <v>8.7421571790755659E-2</v>
      </c>
      <c r="E41" s="52">
        <f t="shared" si="3"/>
        <v>-0.6717269920921215</v>
      </c>
      <c r="F41" s="52">
        <f t="shared" si="4"/>
        <v>-0.43069007533085896</v>
      </c>
    </row>
    <row r="42" spans="1:6" x14ac:dyDescent="0.3">
      <c r="A42" s="52">
        <f t="shared" si="5"/>
        <v>0.4100000000000002</v>
      </c>
      <c r="B42" s="53">
        <f t="shared" si="0"/>
        <v>0.69491525423728862</v>
      </c>
      <c r="C42" s="52">
        <f t="shared" si="1"/>
        <v>-0.36396537720141098</v>
      </c>
      <c r="D42" s="52">
        <f t="shared" si="2"/>
        <v>0.11473978684480694</v>
      </c>
      <c r="E42" s="52">
        <f t="shared" si="3"/>
        <v>-0.63935480153084367</v>
      </c>
      <c r="F42" s="52">
        <f t="shared" si="4"/>
        <v>-0.38682646028995321</v>
      </c>
    </row>
    <row r="43" spans="1:6" x14ac:dyDescent="0.3">
      <c r="A43" s="52">
        <f t="shared" si="5"/>
        <v>0.42000000000000021</v>
      </c>
      <c r="B43" s="53">
        <f t="shared" si="0"/>
        <v>0.72413793103448332</v>
      </c>
      <c r="C43" s="52">
        <f t="shared" si="1"/>
        <v>-0.32277339226305024</v>
      </c>
      <c r="D43" s="52">
        <f t="shared" si="2"/>
        <v>0.1421391127466711</v>
      </c>
      <c r="E43" s="52">
        <f t="shared" si="3"/>
        <v>-0.60747020517852912</v>
      </c>
      <c r="F43" s="52">
        <f t="shared" si="4"/>
        <v>-0.34321891454114561</v>
      </c>
    </row>
    <row r="44" spans="1:6" x14ac:dyDescent="0.3">
      <c r="A44" s="52">
        <f t="shared" si="5"/>
        <v>0.43000000000000022</v>
      </c>
      <c r="B44" s="53">
        <f t="shared" si="0"/>
        <v>0.75438596491228127</v>
      </c>
      <c r="C44" s="52">
        <f t="shared" si="1"/>
        <v>-0.28185115214098699</v>
      </c>
      <c r="D44" s="52">
        <f t="shared" si="2"/>
        <v>0.1696382467513029</v>
      </c>
      <c r="E44" s="52">
        <f t="shared" si="3"/>
        <v>-0.57604185333420022</v>
      </c>
      <c r="F44" s="52">
        <f t="shared" si="4"/>
        <v>-0.29983608012746332</v>
      </c>
    </row>
    <row r="45" spans="1:6" x14ac:dyDescent="0.3">
      <c r="A45" s="52">
        <f t="shared" si="5"/>
        <v>0.44000000000000022</v>
      </c>
      <c r="B45" s="53">
        <f t="shared" si="0"/>
        <v>0.78571428571428636</v>
      </c>
      <c r="C45" s="52">
        <f t="shared" si="1"/>
        <v>-0.24116205681688724</v>
      </c>
      <c r="D45" s="52">
        <f t="shared" si="2"/>
        <v>0.19725585791036196</v>
      </c>
      <c r="E45" s="52">
        <f t="shared" si="3"/>
        <v>-0.54504016363643204</v>
      </c>
      <c r="F45" s="52">
        <f t="shared" si="4"/>
        <v>-0.25664766634452035</v>
      </c>
    </row>
    <row r="46" spans="1:6" x14ac:dyDescent="0.3">
      <c r="A46" s="52">
        <f t="shared" si="5"/>
        <v>0.45000000000000023</v>
      </c>
      <c r="B46" s="53">
        <f t="shared" si="0"/>
        <v>0.8181818181818189</v>
      </c>
      <c r="C46" s="52">
        <f t="shared" si="1"/>
        <v>-0.20067069546215027</v>
      </c>
      <c r="D46" s="52">
        <f t="shared" si="2"/>
        <v>0.22501067302940944</v>
      </c>
      <c r="E46" s="52">
        <f t="shared" si="3"/>
        <v>-0.51443713617380271</v>
      </c>
      <c r="F46" s="52">
        <f t="shared" si="4"/>
        <v>-0.21362428965362487</v>
      </c>
    </row>
    <row r="47" spans="1:6" x14ac:dyDescent="0.3">
      <c r="A47" s="52">
        <f t="shared" si="5"/>
        <v>0.46000000000000024</v>
      </c>
      <c r="B47" s="53">
        <f t="shared" si="0"/>
        <v>0.85185185185185264</v>
      </c>
      <c r="C47" s="52">
        <f t="shared" si="1"/>
        <v>-0.16034265007517845</v>
      </c>
      <c r="D47" s="52">
        <f t="shared" si="2"/>
        <v>0.25292156110001529</v>
      </c>
      <c r="E47" s="52">
        <f t="shared" si="3"/>
        <v>-0.48420618670478927</v>
      </c>
      <c r="F47" s="52">
        <f t="shared" si="4"/>
        <v>-0.17073732486949761</v>
      </c>
    </row>
    <row r="48" spans="1:6" x14ac:dyDescent="0.3">
      <c r="A48" s="52">
        <f t="shared" si="5"/>
        <v>0.47000000000000025</v>
      </c>
      <c r="B48" s="53">
        <f t="shared" si="0"/>
        <v>0.88679245283018948</v>
      </c>
      <c r="C48" s="52">
        <f t="shared" si="1"/>
        <v>-0.12014431184206234</v>
      </c>
      <c r="D48" s="52">
        <f t="shared" si="2"/>
        <v>0.28100761722945966</v>
      </c>
      <c r="E48" s="52">
        <f t="shared" si="3"/>
        <v>-0.45432199541688284</v>
      </c>
      <c r="F48" s="52">
        <f t="shared" si="4"/>
        <v>-0.12795876556970964</v>
      </c>
    </row>
    <row r="49" spans="1:6" x14ac:dyDescent="0.3">
      <c r="A49" s="52">
        <f t="shared" si="5"/>
        <v>0.48000000000000026</v>
      </c>
      <c r="B49" s="53">
        <f t="shared" si="0"/>
        <v>0.92307692307692391</v>
      </c>
      <c r="C49" s="52">
        <f t="shared" si="1"/>
        <v>-8.0042707673535524E-2</v>
      </c>
      <c r="D49" s="52">
        <f t="shared" si="2"/>
        <v>0.30928824705301233</v>
      </c>
      <c r="E49" s="52">
        <f t="shared" si="3"/>
        <v>-0.42476036900425007</v>
      </c>
      <c r="F49" s="52">
        <f t="shared" si="4"/>
        <v>-8.5261091890046048E-2</v>
      </c>
    </row>
    <row r="50" spans="1:6" x14ac:dyDescent="0.3">
      <c r="A50" s="52">
        <f t="shared" si="5"/>
        <v>0.49000000000000027</v>
      </c>
      <c r="B50" s="53">
        <f t="shared" si="0"/>
        <v>0.96078431372549111</v>
      </c>
      <c r="C50" s="52">
        <f t="shared" si="1"/>
        <v>-4.0005334613698207E-2</v>
      </c>
      <c r="D50" s="52">
        <f t="shared" si="2"/>
        <v>0.33778325259877851</v>
      </c>
      <c r="E50" s="52">
        <f t="shared" si="3"/>
        <v>-0.39549811413080815</v>
      </c>
      <c r="F50" s="52">
        <f t="shared" si="4"/>
        <v>-4.2617144039807618E-2</v>
      </c>
    </row>
    <row r="51" spans="1:6" x14ac:dyDescent="0.3">
      <c r="A51" s="52">
        <f t="shared" si="5"/>
        <v>0.50000000000000022</v>
      </c>
      <c r="B51" s="53">
        <f t="shared" si="0"/>
        <v>1.0000000000000009</v>
      </c>
      <c r="C51" s="52">
        <f t="shared" si="1"/>
        <v>8.8817841970012484E-16</v>
      </c>
      <c r="D51" s="52">
        <f t="shared" si="2"/>
        <v>0.36651292058166501</v>
      </c>
      <c r="E51" s="52">
        <f t="shared" si="3"/>
        <v>-0.36651292058166374</v>
      </c>
      <c r="F51" s="52">
        <f t="shared" si="4"/>
        <v>9.4619158438840088E-16</v>
      </c>
    </row>
    <row r="52" spans="1:6" x14ac:dyDescent="0.3">
      <c r="A52" s="52">
        <f t="shared" si="5"/>
        <v>0.51000000000000023</v>
      </c>
      <c r="B52" s="53">
        <f t="shared" si="0"/>
        <v>1.0408163265306132</v>
      </c>
      <c r="C52" s="52">
        <f t="shared" si="1"/>
        <v>4.000533461370006E-2</v>
      </c>
      <c r="D52" s="52">
        <f t="shared" si="2"/>
        <v>0.39549811413080932</v>
      </c>
      <c r="E52" s="52">
        <f t="shared" si="3"/>
        <v>-0.33778325259877712</v>
      </c>
      <c r="F52" s="52">
        <f t="shared" si="4"/>
        <v>4.2617144039809748E-2</v>
      </c>
    </row>
    <row r="53" spans="1:6" x14ac:dyDescent="0.3">
      <c r="A53" s="52">
        <f t="shared" si="5"/>
        <v>0.52000000000000024</v>
      </c>
      <c r="B53" s="53">
        <f t="shared" si="0"/>
        <v>1.0833333333333344</v>
      </c>
      <c r="C53" s="52">
        <f t="shared" si="1"/>
        <v>8.0042707673537383E-2</v>
      </c>
      <c r="D53" s="52">
        <f t="shared" si="2"/>
        <v>0.42476036900425129</v>
      </c>
      <c r="E53" s="52">
        <f t="shared" si="3"/>
        <v>-0.30928824705301083</v>
      </c>
      <c r="F53" s="52">
        <f t="shared" si="4"/>
        <v>8.5261091890048171E-2</v>
      </c>
    </row>
    <row r="54" spans="1:6" x14ac:dyDescent="0.3">
      <c r="A54" s="52">
        <f t="shared" si="5"/>
        <v>0.53000000000000025</v>
      </c>
      <c r="B54" s="53">
        <f t="shared" si="0"/>
        <v>1.1276595744680862</v>
      </c>
      <c r="C54" s="52">
        <f t="shared" si="1"/>
        <v>0.1201443118420642</v>
      </c>
      <c r="D54" s="52">
        <f t="shared" si="2"/>
        <v>0.45432199541688428</v>
      </c>
      <c r="E54" s="52">
        <f t="shared" si="3"/>
        <v>-0.28100761722945833</v>
      </c>
      <c r="F54" s="52">
        <f t="shared" si="4"/>
        <v>0.12795876556971178</v>
      </c>
    </row>
    <row r="55" spans="1:6" x14ac:dyDescent="0.3">
      <c r="A55" s="52">
        <f t="shared" si="5"/>
        <v>0.54000000000000026</v>
      </c>
      <c r="B55" s="53">
        <f t="shared" si="0"/>
        <v>1.1739130434782621</v>
      </c>
      <c r="C55" s="52">
        <f t="shared" si="1"/>
        <v>0.16034265007518042</v>
      </c>
      <c r="D55" s="52">
        <f t="shared" si="2"/>
        <v>0.48420618670479049</v>
      </c>
      <c r="E55" s="52">
        <f t="shared" si="3"/>
        <v>-0.25292156110001385</v>
      </c>
      <c r="F55" s="52">
        <f t="shared" si="4"/>
        <v>0.17073732486949977</v>
      </c>
    </row>
    <row r="56" spans="1:6" x14ac:dyDescent="0.3">
      <c r="A56" s="52">
        <f t="shared" si="5"/>
        <v>0.55000000000000027</v>
      </c>
      <c r="B56" s="53">
        <f t="shared" si="0"/>
        <v>1.2222222222222234</v>
      </c>
      <c r="C56" s="52">
        <f t="shared" si="1"/>
        <v>0.20067069546215216</v>
      </c>
      <c r="D56" s="52">
        <f>-1*LN(-1*LN(A56))</f>
        <v>0.51443713617380393</v>
      </c>
      <c r="E56" s="52">
        <f>LN(-1*LN(1-A56))</f>
        <v>-0.22501067302940803</v>
      </c>
      <c r="F56" s="52">
        <f t="shared" si="4"/>
        <v>0.21362428965362706</v>
      </c>
    </row>
    <row r="57" spans="1:6" x14ac:dyDescent="0.3">
      <c r="A57" s="52">
        <f t="shared" si="5"/>
        <v>0.56000000000000028</v>
      </c>
      <c r="B57" s="53">
        <f t="shared" si="0"/>
        <v>1.272727272727274</v>
      </c>
      <c r="C57" s="52">
        <f t="shared" si="1"/>
        <v>0.2411620568168891</v>
      </c>
      <c r="D57" s="52">
        <f t="shared" ref="D57:D111" si="6">-1*LN(-1*LN(A57))</f>
        <v>0.54504016363643348</v>
      </c>
      <c r="E57" s="52">
        <f t="shared" ref="E57:E100" si="7">LN(-1*LN(1-A57))</f>
        <v>-0.1972558579103606</v>
      </c>
      <c r="F57" s="52">
        <f t="shared" si="4"/>
        <v>0.25664766634452252</v>
      </c>
    </row>
    <row r="58" spans="1:6" x14ac:dyDescent="0.3">
      <c r="A58" s="52">
        <f t="shared" si="5"/>
        <v>0.57000000000000028</v>
      </c>
      <c r="B58" s="53">
        <f t="shared" si="0"/>
        <v>1.3255813953488387</v>
      </c>
      <c r="C58" s="52">
        <f t="shared" si="1"/>
        <v>0.28185115214098883</v>
      </c>
      <c r="D58" s="52">
        <f t="shared" si="6"/>
        <v>0.57604185333420155</v>
      </c>
      <c r="E58" s="52">
        <f t="shared" si="7"/>
        <v>-0.16963824675130146</v>
      </c>
      <c r="F58" s="52">
        <f t="shared" si="4"/>
        <v>0.29983608012746549</v>
      </c>
    </row>
    <row r="59" spans="1:6" x14ac:dyDescent="0.3">
      <c r="A59" s="52">
        <f t="shared" si="5"/>
        <v>0.58000000000000029</v>
      </c>
      <c r="B59" s="53">
        <f t="shared" si="0"/>
        <v>1.3809523809523827</v>
      </c>
      <c r="C59" s="52">
        <f t="shared" si="1"/>
        <v>0.32277339226305229</v>
      </c>
      <c r="D59" s="52">
        <f t="shared" si="6"/>
        <v>0.60747020517853045</v>
      </c>
      <c r="E59" s="52">
        <f t="shared" si="7"/>
        <v>-0.14213911274666979</v>
      </c>
      <c r="F59" s="52">
        <f t="shared" si="4"/>
        <v>0.34321891454114778</v>
      </c>
    </row>
    <row r="60" spans="1:6" x14ac:dyDescent="0.3">
      <c r="A60" s="52">
        <f t="shared" si="5"/>
        <v>0.5900000000000003</v>
      </c>
      <c r="B60" s="53">
        <f t="shared" si="0"/>
        <v>1.4390243902439042</v>
      </c>
      <c r="C60" s="52">
        <f t="shared" si="1"/>
        <v>0.36396537720141287</v>
      </c>
      <c r="D60" s="52">
        <f t="shared" si="6"/>
        <v>0.63935480153084512</v>
      </c>
      <c r="E60" s="52">
        <f t="shared" si="7"/>
        <v>-0.11473978684480557</v>
      </c>
      <c r="F60" s="52">
        <f t="shared" si="4"/>
        <v>0.38682646028995527</v>
      </c>
    </row>
    <row r="61" spans="1:6" x14ac:dyDescent="0.3">
      <c r="A61" s="52">
        <f>A60+0.01</f>
        <v>0.60000000000000031</v>
      </c>
      <c r="B61" s="53">
        <f t="shared" si="0"/>
        <v>1.500000000000002</v>
      </c>
      <c r="C61" s="52">
        <f t="shared" si="1"/>
        <v>0.40546510810816572</v>
      </c>
      <c r="D61" s="52">
        <f t="shared" si="6"/>
        <v>0.67172699209212305</v>
      </c>
      <c r="E61" s="52">
        <f t="shared" si="7"/>
        <v>-8.7421571790754202E-2</v>
      </c>
      <c r="F61" s="52">
        <f t="shared" si="4"/>
        <v>0.43069007533086101</v>
      </c>
    </row>
    <row r="62" spans="1:6" x14ac:dyDescent="0.3">
      <c r="A62" s="52">
        <f t="shared" ref="A62:A86" si="8">A61+0.01</f>
        <v>0.61000000000000032</v>
      </c>
      <c r="B62" s="53">
        <f t="shared" si="0"/>
        <v>1.5641025641025661</v>
      </c>
      <c r="C62" s="52">
        <f t="shared" si="1"/>
        <v>0.44731221804366611</v>
      </c>
      <c r="D62" s="52">
        <f t="shared" si="6"/>
        <v>0.70462009989703145</v>
      </c>
      <c r="E62" s="52">
        <f t="shared" si="7"/>
        <v>-6.0165653558882579E-2</v>
      </c>
      <c r="F62" s="52">
        <f t="shared" si="4"/>
        <v>0.47484235856067353</v>
      </c>
    </row>
    <row r="63" spans="1:6" x14ac:dyDescent="0.3">
      <c r="A63" s="52">
        <f t="shared" si="8"/>
        <v>0.62000000000000033</v>
      </c>
      <c r="B63" s="53">
        <f t="shared" si="0"/>
        <v>1.6315789473684232</v>
      </c>
      <c r="C63" s="52">
        <f t="shared" si="1"/>
        <v>0.48954822531870712</v>
      </c>
      <c r="D63" s="52">
        <f t="shared" si="6"/>
        <v>0.73806965192505769</v>
      </c>
      <c r="E63" s="52">
        <f t="shared" si="7"/>
        <v>-3.2953009000034131E-2</v>
      </c>
      <c r="F63" s="52">
        <f t="shared" si="4"/>
        <v>0.51931733976897698</v>
      </c>
    </row>
    <row r="64" spans="1:6" x14ac:dyDescent="0.3">
      <c r="A64" s="52">
        <f t="shared" si="8"/>
        <v>0.63000000000000034</v>
      </c>
      <c r="B64" s="53">
        <f t="shared" si="0"/>
        <v>1.7027027027027051</v>
      </c>
      <c r="C64" s="52">
        <f t="shared" si="1"/>
        <v>0.53221681374730967</v>
      </c>
      <c r="D64" s="52">
        <f t="shared" si="6"/>
        <v>0.77211363847220849</v>
      </c>
      <c r="E64" s="52">
        <f t="shared" si="7"/>
        <v>-5.7643084057589196E-3</v>
      </c>
      <c r="F64" s="52">
        <f t="shared" si="4"/>
        <v>0.5641506889425898</v>
      </c>
    </row>
    <row r="65" spans="1:6" x14ac:dyDescent="0.3">
      <c r="A65" s="52">
        <f t="shared" si="8"/>
        <v>0.64000000000000035</v>
      </c>
      <c r="B65" s="53">
        <f t="shared" si="0"/>
        <v>1.7777777777777803</v>
      </c>
      <c r="C65" s="52">
        <f t="shared" si="1"/>
        <v>0.57536414490356325</v>
      </c>
      <c r="D65" s="52">
        <f t="shared" si="6"/>
        <v>0.8067928061995715</v>
      </c>
      <c r="E65" s="52">
        <f t="shared" si="7"/>
        <v>2.142018846782422E-2</v>
      </c>
      <c r="F65" s="52">
        <f t="shared" si="4"/>
        <v>0.60937994852703092</v>
      </c>
    </row>
    <row r="66" spans="1:6" x14ac:dyDescent="0.3">
      <c r="A66" s="52">
        <f t="shared" si="8"/>
        <v>0.65000000000000036</v>
      </c>
      <c r="B66" s="53">
        <f t="shared" si="0"/>
        <v>1.8571428571428601</v>
      </c>
      <c r="C66" s="52">
        <f t="shared" si="1"/>
        <v>0.61903920840622506</v>
      </c>
      <c r="D66" s="52">
        <f t="shared" si="6"/>
        <v>0.84215099072473409</v>
      </c>
      <c r="E66" s="52">
        <f t="shared" si="7"/>
        <v>4.8620744579390113E-2</v>
      </c>
      <c r="F66" s="52">
        <f t="shared" si="4"/>
        <v>0.65504479289286666</v>
      </c>
    </row>
    <row r="67" spans="1:6" x14ac:dyDescent="0.3">
      <c r="A67" s="52">
        <f t="shared" si="8"/>
        <v>0.66000000000000036</v>
      </c>
      <c r="B67" s="53">
        <f t="shared" ref="B67:B100" si="9">A67/(1-A67)</f>
        <v>1.9411764705882384</v>
      </c>
      <c r="C67" s="52">
        <f t="shared" ref="C67:C100" si="10">LN(B67)</f>
        <v>0.66329421741026573</v>
      </c>
      <c r="D67" s="52">
        <f t="shared" si="6"/>
        <v>0.87823549579457738</v>
      </c>
      <c r="E67" s="52">
        <f t="shared" si="7"/>
        <v>7.585826790882659E-2</v>
      </c>
      <c r="F67" s="52">
        <f t="shared" ref="F67:F100" si="11">1.7*NORMSINV(A67)</f>
        <v>0.70118732005038986</v>
      </c>
    </row>
    <row r="68" spans="1:6" x14ac:dyDescent="0.3">
      <c r="A68" s="52">
        <f t="shared" si="8"/>
        <v>0.67000000000000037</v>
      </c>
      <c r="B68" s="53">
        <f t="shared" si="9"/>
        <v>2.0303030303030338</v>
      </c>
      <c r="C68" s="52">
        <f t="shared" si="10"/>
        <v>0.7081850579244876</v>
      </c>
      <c r="D68" s="52">
        <f t="shared" si="6"/>
        <v>0.91509752753286255</v>
      </c>
      <c r="E68" s="52">
        <f t="shared" si="7"/>
        <v>0.10315444614433715</v>
      </c>
      <c r="F68" s="52">
        <f t="shared" si="11"/>
        <v>0.7478523816444993</v>
      </c>
    </row>
    <row r="69" spans="1:6" x14ac:dyDescent="0.3">
      <c r="A69" s="52">
        <f t="shared" si="8"/>
        <v>0.68000000000000038</v>
      </c>
      <c r="B69" s="53">
        <f t="shared" si="9"/>
        <v>2.1250000000000036</v>
      </c>
      <c r="C69" s="52">
        <f t="shared" si="10"/>
        <v>0.75377180237638186</v>
      </c>
      <c r="D69" s="52">
        <f t="shared" si="6"/>
        <v>0.95279269407125922</v>
      </c>
      <c r="E69" s="52">
        <f t="shared" si="7"/>
        <v>0.13053189641996482</v>
      </c>
      <c r="F69" s="52">
        <f t="shared" si="11"/>
        <v>0.79508795849466585</v>
      </c>
    </row>
    <row r="70" spans="1:6" x14ac:dyDescent="0.3">
      <c r="A70" s="52">
        <f t="shared" si="8"/>
        <v>0.69000000000000039</v>
      </c>
      <c r="B70" s="53">
        <f t="shared" si="9"/>
        <v>2.2258064516129075</v>
      </c>
      <c r="C70" s="52">
        <f t="shared" si="10"/>
        <v>0.80011930011211507</v>
      </c>
      <c r="D70" s="52">
        <f t="shared" si="6"/>
        <v>0.99138158315080294</v>
      </c>
      <c r="E70" s="52">
        <f t="shared" si="7"/>
        <v>0.15801433329876496</v>
      </c>
      <c r="F70" s="52">
        <f t="shared" si="11"/>
        <v>0.84294559049067264</v>
      </c>
    </row>
    <row r="71" spans="1:6" x14ac:dyDescent="0.3">
      <c r="A71" s="52">
        <f t="shared" si="8"/>
        <v>0.7000000000000004</v>
      </c>
      <c r="B71" s="53">
        <f t="shared" si="9"/>
        <v>2.3333333333333379</v>
      </c>
      <c r="C71" s="52">
        <f t="shared" si="10"/>
        <v>0.84729786038720556</v>
      </c>
      <c r="D71" s="52">
        <f t="shared" si="6"/>
        <v>1.0309304331587248</v>
      </c>
      <c r="E71" s="52">
        <f t="shared" si="7"/>
        <v>0.18562675886236668</v>
      </c>
      <c r="F71" s="52">
        <f t="shared" si="11"/>
        <v>0.8914808716036714</v>
      </c>
    </row>
    <row r="72" spans="1:6" x14ac:dyDescent="0.3">
      <c r="A72" s="52">
        <f t="shared" si="8"/>
        <v>0.71000000000000041</v>
      </c>
      <c r="B72" s="53">
        <f t="shared" si="9"/>
        <v>2.4482758620689702</v>
      </c>
      <c r="C72" s="52">
        <f t="shared" si="10"/>
        <v>0.89538404705484331</v>
      </c>
      <c r="D72" s="52">
        <f t="shared" si="6"/>
        <v>1.0715119167260809</v>
      </c>
      <c r="E72" s="52">
        <f t="shared" si="7"/>
        <v>0.21339567961411213</v>
      </c>
      <c r="F72" s="52">
        <f t="shared" si="11"/>
        <v>0.94075402324464596</v>
      </c>
    </row>
    <row r="73" spans="1:6" x14ac:dyDescent="0.3">
      <c r="A73" s="52">
        <f t="shared" si="8"/>
        <v>0.72000000000000042</v>
      </c>
      <c r="B73" s="53">
        <f t="shared" si="9"/>
        <v>2.5714285714285769</v>
      </c>
      <c r="C73" s="52">
        <f t="shared" si="10"/>
        <v>0.94446160884085351</v>
      </c>
      <c r="D73" s="52">
        <f t="shared" si="6"/>
        <v>1.1132060607017329</v>
      </c>
      <c r="E73" s="52">
        <f t="shared" si="7"/>
        <v>0.24134935598543061</v>
      </c>
      <c r="F73" s="52">
        <f t="shared" si="11"/>
        <v>0.99083056236106959</v>
      </c>
    </row>
    <row r="74" spans="1:6" x14ac:dyDescent="0.3">
      <c r="A74" s="52">
        <f t="shared" si="8"/>
        <v>0.73000000000000043</v>
      </c>
      <c r="B74" s="53">
        <f t="shared" si="9"/>
        <v>2.7037037037037095</v>
      </c>
      <c r="C74" s="52">
        <f t="shared" si="10"/>
        <v>0.99462257514406416</v>
      </c>
      <c r="D74" s="52">
        <f t="shared" si="6"/>
        <v>1.1561013323751612</v>
      </c>
      <c r="E74" s="52">
        <f t="shared" si="7"/>
        <v>0.26951809162840995</v>
      </c>
      <c r="F74" s="52">
        <f t="shared" si="11"/>
        <v>1.0417820847282686</v>
      </c>
    </row>
    <row r="75" spans="1:6" x14ac:dyDescent="0.3">
      <c r="A75" s="52">
        <f t="shared" si="8"/>
        <v>0.74000000000000044</v>
      </c>
      <c r="B75" s="53">
        <f t="shared" si="9"/>
        <v>2.8461538461538525</v>
      </c>
      <c r="C75" s="52">
        <f t="shared" si="10"/>
        <v>1.0459685551826898</v>
      </c>
      <c r="D75" s="52">
        <f t="shared" si="6"/>
        <v>1.2002959297088229</v>
      </c>
      <c r="E75" s="52">
        <f t="shared" si="7"/>
        <v>0.29793457148413843</v>
      </c>
      <c r="F75" s="52">
        <f t="shared" si="11"/>
        <v>1.0936871891679611</v>
      </c>
    </row>
    <row r="76" spans="1:6" x14ac:dyDescent="0.3">
      <c r="A76" s="52">
        <f t="shared" si="8"/>
        <v>0.75000000000000044</v>
      </c>
      <c r="B76" s="53">
        <f t="shared" si="9"/>
        <v>3.0000000000000071</v>
      </c>
      <c r="C76" s="52">
        <f t="shared" si="10"/>
        <v>1.098612288668112</v>
      </c>
      <c r="D76" s="52">
        <f t="shared" si="6"/>
        <v>1.2458993237072402</v>
      </c>
      <c r="E76" s="52">
        <f t="shared" si="7"/>
        <v>0.32663425997828222</v>
      </c>
      <c r="F76" s="52">
        <f t="shared" si="11"/>
        <v>1.1466325753333408</v>
      </c>
    </row>
    <row r="77" spans="1:6" x14ac:dyDescent="0.3">
      <c r="A77" s="52">
        <f t="shared" si="8"/>
        <v>0.76000000000000045</v>
      </c>
      <c r="B77" s="53">
        <f t="shared" si="9"/>
        <v>3.1666666666666745</v>
      </c>
      <c r="C77" s="52">
        <f t="shared" si="10"/>
        <v>1.152679509938388</v>
      </c>
      <c r="D77" s="52">
        <f t="shared" si="6"/>
        <v>1.2930341148060274</v>
      </c>
      <c r="E77" s="52">
        <f t="shared" si="7"/>
        <v>0.35565587381121311</v>
      </c>
      <c r="F77" s="52">
        <f t="shared" si="11"/>
        <v>1.2007143568281511</v>
      </c>
    </row>
    <row r="78" spans="1:6" x14ac:dyDescent="0.3">
      <c r="A78" s="52">
        <f t="shared" si="8"/>
        <v>0.77000000000000046</v>
      </c>
      <c r="B78" s="53">
        <f t="shared" si="9"/>
        <v>3.3478260869565304</v>
      </c>
      <c r="C78" s="52">
        <f t="shared" si="10"/>
        <v>1.2083112059245367</v>
      </c>
      <c r="D78" s="52">
        <f t="shared" si="6"/>
        <v>1.341838283609331</v>
      </c>
      <c r="E78" s="52">
        <f t="shared" si="7"/>
        <v>0.3850419479613747</v>
      </c>
      <c r="F78" s="52">
        <f t="shared" si="11"/>
        <v>1.2560396436148655</v>
      </c>
    </row>
    <row r="79" spans="1:6" x14ac:dyDescent="0.3">
      <c r="A79" s="52">
        <f t="shared" si="8"/>
        <v>0.78000000000000047</v>
      </c>
      <c r="B79" s="53">
        <f t="shared" si="9"/>
        <v>3.5454545454545552</v>
      </c>
      <c r="C79" s="52">
        <f t="shared" si="10"/>
        <v>1.2656663733312787</v>
      </c>
      <c r="D79" s="52">
        <f t="shared" si="6"/>
        <v>1.3924679413168639</v>
      </c>
      <c r="E79" s="52">
        <f t="shared" si="7"/>
        <v>0.41483951911157774</v>
      </c>
      <c r="F79" s="52">
        <f t="shared" si="11"/>
        <v>1.312728464120767</v>
      </c>
    </row>
    <row r="80" spans="1:6" x14ac:dyDescent="0.3">
      <c r="A80" s="52">
        <f t="shared" si="8"/>
        <v>0.79000000000000048</v>
      </c>
      <c r="B80" s="53">
        <f t="shared" si="9"/>
        <v>3.761904761904773</v>
      </c>
      <c r="C80" s="52">
        <f t="shared" si="10"/>
        <v>1.3249254147436014</v>
      </c>
      <c r="D80" s="52">
        <f t="shared" si="6"/>
        <v>1.4451007195150591</v>
      </c>
      <c r="E80" s="52">
        <f t="shared" si="7"/>
        <v>0.44510095832671265</v>
      </c>
      <c r="F80" s="52">
        <f t="shared" si="11"/>
        <v>1.3709161199310103</v>
      </c>
    </row>
    <row r="81" spans="1:6" x14ac:dyDescent="0.3">
      <c r="A81" s="52">
        <f t="shared" si="8"/>
        <v>0.80000000000000049</v>
      </c>
      <c r="B81" s="53">
        <f t="shared" si="9"/>
        <v>4.0000000000000124</v>
      </c>
      <c r="C81" s="52">
        <f t="shared" si="10"/>
        <v>1.3862943611198937</v>
      </c>
      <c r="D81" s="52">
        <f t="shared" si="6"/>
        <v>1.4999399867595182</v>
      </c>
      <c r="E81" s="52">
        <f t="shared" si="7"/>
        <v>0.47588499532711209</v>
      </c>
      <c r="F81" s="52">
        <f t="shared" si="11"/>
        <v>1.430756097073957</v>
      </c>
    </row>
    <row r="82" spans="1:6" x14ac:dyDescent="0.3">
      <c r="A82" s="52">
        <f t="shared" si="8"/>
        <v>0.8100000000000005</v>
      </c>
      <c r="B82" s="53">
        <f t="shared" si="9"/>
        <v>4.2631578947368558</v>
      </c>
      <c r="C82" s="52">
        <f t="shared" si="10"/>
        <v>1.4500101755060015</v>
      </c>
      <c r="D82" s="52">
        <f t="shared" si="6"/>
        <v>1.5572201467525029</v>
      </c>
      <c r="E82" s="52">
        <f t="shared" si="7"/>
        <v>0.50725799142009753</v>
      </c>
      <c r="F82" s="52">
        <f t="shared" si="11"/>
        <v>1.4924237015870929</v>
      </c>
    </row>
    <row r="83" spans="1:6" x14ac:dyDescent="0.3">
      <c r="A83" s="52">
        <f t="shared" si="8"/>
        <v>0.82000000000000051</v>
      </c>
      <c r="B83" s="53">
        <f t="shared" si="9"/>
        <v>4.5555555555555713</v>
      </c>
      <c r="C83" s="52">
        <f t="shared" si="10"/>
        <v>1.5163474893680919</v>
      </c>
      <c r="D83" s="52">
        <f t="shared" si="6"/>
        <v>1.6172133694854012</v>
      </c>
      <c r="E83" s="52">
        <f t="shared" si="7"/>
        <v>0.53929553906989181</v>
      </c>
      <c r="F83" s="52">
        <f t="shared" si="11"/>
        <v>1.5561206493327855</v>
      </c>
    </row>
    <row r="84" spans="1:6" x14ac:dyDescent="0.3">
      <c r="A84" s="52">
        <f t="shared" si="8"/>
        <v>0.83000000000000052</v>
      </c>
      <c r="B84" s="53">
        <f t="shared" si="9"/>
        <v>4.8823529411764888</v>
      </c>
      <c r="C84" s="52">
        <f t="shared" si="10"/>
        <v>1.5856272637403857</v>
      </c>
      <c r="D84" s="52">
        <f t="shared" si="6"/>
        <v>1.6802382475166826</v>
      </c>
      <c r="E84" s="52">
        <f t="shared" si="7"/>
        <v>0.57208449631737013</v>
      </c>
      <c r="F84" s="52">
        <f t="shared" si="11"/>
        <v>1.6220809303485351</v>
      </c>
    </row>
    <row r="85" spans="1:6" x14ac:dyDescent="0.3">
      <c r="A85" s="52">
        <f t="shared" si="8"/>
        <v>0.84000000000000052</v>
      </c>
      <c r="B85" s="53">
        <f t="shared" si="9"/>
        <v>5.2500000000000204</v>
      </c>
      <c r="C85" s="52">
        <f t="shared" si="10"/>
        <v>1.6582280766035362</v>
      </c>
      <c r="D85" s="52">
        <f t="shared" si="6"/>
        <v>1.7466710787777349</v>
      </c>
      <c r="E85" s="52">
        <f t="shared" si="7"/>
        <v>0.6057256087691919</v>
      </c>
      <c r="F85" s="52">
        <f t="shared" si="11"/>
        <v>1.6905784014565837</v>
      </c>
    </row>
    <row r="86" spans="1:6" x14ac:dyDescent="0.3">
      <c r="A86" s="52">
        <f t="shared" si="8"/>
        <v>0.85000000000000053</v>
      </c>
      <c r="B86" s="53">
        <f t="shared" si="9"/>
        <v>5.6666666666666901</v>
      </c>
      <c r="C86" s="52">
        <f t="shared" si="10"/>
        <v>1.7346010553881106</v>
      </c>
      <c r="D86" s="52">
        <f t="shared" si="6"/>
        <v>1.8169607947796145</v>
      </c>
      <c r="E86" s="52">
        <f t="shared" si="7"/>
        <v>0.64033693876074971</v>
      </c>
      <c r="F86" s="52">
        <f t="shared" si="11"/>
        <v>1.7619367621394437</v>
      </c>
    </row>
    <row r="87" spans="1:6" x14ac:dyDescent="0.3">
      <c r="A87" s="52">
        <f>A86+0.01</f>
        <v>0.86000000000000054</v>
      </c>
      <c r="B87" s="53">
        <f t="shared" si="9"/>
        <v>6.1428571428571708</v>
      </c>
      <c r="C87" s="52">
        <f t="shared" si="10"/>
        <v>1.8152899666382536</v>
      </c>
      <c r="D87" s="52">
        <f t="shared" si="6"/>
        <v>1.8916490462361504</v>
      </c>
      <c r="E87" s="52">
        <f t="shared" si="7"/>
        <v>0.6760584241327845</v>
      </c>
      <c r="F87" s="52">
        <f t="shared" si="11"/>
        <v>1.8365428793854297</v>
      </c>
    </row>
    <row r="88" spans="1:6" x14ac:dyDescent="0.3">
      <c r="A88" s="52">
        <f t="shared" ref="A88:A97" si="12">A87+0.01</f>
        <v>0.87000000000000055</v>
      </c>
      <c r="B88" s="53">
        <f t="shared" si="9"/>
        <v>6.6923076923077245</v>
      </c>
      <c r="C88" s="52">
        <f t="shared" si="10"/>
        <v>1.9009587611930518</v>
      </c>
      <c r="D88" s="52">
        <f t="shared" si="6"/>
        <v>1.9713977444428747</v>
      </c>
      <c r="E88" s="52">
        <f t="shared" si="7"/>
        <v>0.71305805127531974</v>
      </c>
      <c r="F88" s="52">
        <f t="shared" si="11"/>
        <v>1.9148649193659659</v>
      </c>
    </row>
    <row r="89" spans="1:6" x14ac:dyDescent="0.3">
      <c r="A89" s="52">
        <f t="shared" si="12"/>
        <v>0.88000000000000056</v>
      </c>
      <c r="B89" s="53">
        <f t="shared" si="9"/>
        <v>7.3333333333333721</v>
      </c>
      <c r="C89" s="52">
        <f t="shared" si="10"/>
        <v>1.9924301646902114</v>
      </c>
      <c r="D89" s="52">
        <f t="shared" si="6"/>
        <v>2.057027648199818</v>
      </c>
      <c r="E89" s="52">
        <f t="shared" si="7"/>
        <v>0.75154039048647903</v>
      </c>
      <c r="F89" s="52">
        <f t="shared" si="11"/>
        <v>1.997477546512358</v>
      </c>
    </row>
    <row r="90" spans="1:6" x14ac:dyDescent="0.3">
      <c r="A90" s="52">
        <f t="shared" si="12"/>
        <v>0.89000000000000057</v>
      </c>
      <c r="B90" s="53">
        <f t="shared" si="9"/>
        <v>8.0909090909091379</v>
      </c>
      <c r="C90" s="52">
        <f t="shared" si="10"/>
        <v>2.0907410969337752</v>
      </c>
      <c r="D90" s="52">
        <f t="shared" si="6"/>
        <v>2.1495737798046477</v>
      </c>
      <c r="E90" s="52">
        <f t="shared" si="7"/>
        <v>0.79175868371727132</v>
      </c>
      <c r="F90" s="52">
        <f t="shared" si="11"/>
        <v>2.0850978040622423</v>
      </c>
    </row>
    <row r="91" spans="1:6" x14ac:dyDescent="0.3">
      <c r="A91" s="52">
        <f t="shared" si="12"/>
        <v>0.90000000000000058</v>
      </c>
      <c r="B91" s="53">
        <f t="shared" si="9"/>
        <v>9.0000000000000568</v>
      </c>
      <c r="C91" s="52">
        <f t="shared" si="10"/>
        <v>2.1972245773362258</v>
      </c>
      <c r="D91" s="52">
        <f t="shared" si="6"/>
        <v>2.2503673273124516</v>
      </c>
      <c r="E91" s="52">
        <f t="shared" si="7"/>
        <v>0.83403244524795839</v>
      </c>
      <c r="F91" s="52">
        <f t="shared" si="11"/>
        <v>2.1786376614258254</v>
      </c>
    </row>
    <row r="92" spans="1:6" x14ac:dyDescent="0.3">
      <c r="A92" s="52">
        <f t="shared" si="12"/>
        <v>0.91000000000000059</v>
      </c>
      <c r="B92" s="53">
        <f t="shared" si="9"/>
        <v>10.111111111111184</v>
      </c>
      <c r="C92" s="52">
        <f t="shared" si="10"/>
        <v>2.3136349291806377</v>
      </c>
      <c r="D92" s="52">
        <f t="shared" si="6"/>
        <v>2.3611608457948834</v>
      </c>
      <c r="E92" s="52">
        <f t="shared" si="7"/>
        <v>0.87877393942231363</v>
      </c>
      <c r="F92" s="52">
        <f t="shared" si="11"/>
        <v>2.2792835572733745</v>
      </c>
    </row>
    <row r="93" spans="1:6" x14ac:dyDescent="0.3">
      <c r="A93" s="52">
        <f t="shared" si="12"/>
        <v>0.9200000000000006</v>
      </c>
      <c r="B93" s="53">
        <f t="shared" si="9"/>
        <v>11.500000000000092</v>
      </c>
      <c r="C93" s="52">
        <f t="shared" si="10"/>
        <v>2.4423470353692123</v>
      </c>
      <c r="D93" s="52">
        <f t="shared" si="6"/>
        <v>2.4843275102530744</v>
      </c>
      <c r="E93" s="52">
        <f t="shared" si="7"/>
        <v>0.92652959310170335</v>
      </c>
      <c r="F93" s="52">
        <f t="shared" si="11"/>
        <v>2.3886216525263833</v>
      </c>
    </row>
    <row r="94" spans="1:6" x14ac:dyDescent="0.3">
      <c r="A94" s="52">
        <f t="shared" si="12"/>
        <v>0.9300000000000006</v>
      </c>
      <c r="B94" s="53">
        <f t="shared" si="9"/>
        <v>13.285714285714409</v>
      </c>
      <c r="C94" s="52">
        <f t="shared" si="10"/>
        <v>2.5866893440979517</v>
      </c>
      <c r="D94" s="52">
        <f t="shared" si="6"/>
        <v>2.6231941186130299</v>
      </c>
      <c r="E94" s="52">
        <f t="shared" si="7"/>
        <v>0.97804790248971252</v>
      </c>
      <c r="F94" s="52">
        <f t="shared" si="11"/>
        <v>2.5088447479045985</v>
      </c>
    </row>
    <row r="95" spans="1:6" x14ac:dyDescent="0.3">
      <c r="A95" s="52">
        <f t="shared" si="12"/>
        <v>0.94000000000000061</v>
      </c>
      <c r="B95" s="53">
        <f t="shared" si="9"/>
        <v>15.666666666666837</v>
      </c>
      <c r="C95" s="52">
        <f t="shared" si="10"/>
        <v>2.7515353130419595</v>
      </c>
      <c r="D95" s="52">
        <f t="shared" si="6"/>
        <v>2.7826325333778121</v>
      </c>
      <c r="E95" s="52">
        <f t="shared" si="7"/>
        <v>1.0343975255188367</v>
      </c>
      <c r="F95" s="52">
        <f t="shared" si="11"/>
        <v>2.6431151108146591</v>
      </c>
    </row>
    <row r="96" spans="1:6" x14ac:dyDescent="0.3">
      <c r="A96" s="52">
        <f t="shared" si="12"/>
        <v>0.95000000000000062</v>
      </c>
      <c r="B96" s="53">
        <f t="shared" si="9"/>
        <v>19.000000000000249</v>
      </c>
      <c r="C96" s="52">
        <f t="shared" si="10"/>
        <v>2.9444389791664536</v>
      </c>
      <c r="D96" s="52">
        <f t="shared" si="6"/>
        <v>2.9701952490421775</v>
      </c>
      <c r="E96" s="52">
        <f t="shared" si="7"/>
        <v>1.0971887003649528</v>
      </c>
      <c r="F96" s="52">
        <f t="shared" si="11"/>
        <v>2.7962511658175133</v>
      </c>
    </row>
    <row r="97" spans="1:6" x14ac:dyDescent="0.3">
      <c r="A97" s="52">
        <f t="shared" si="12"/>
        <v>0.96000000000000063</v>
      </c>
      <c r="B97" s="53">
        <f t="shared" si="9"/>
        <v>24.000000000000394</v>
      </c>
      <c r="C97" s="52">
        <f t="shared" si="10"/>
        <v>3.1780538303479622</v>
      </c>
      <c r="D97" s="52">
        <f t="shared" si="6"/>
        <v>3.1985342614454018</v>
      </c>
      <c r="E97" s="52">
        <f t="shared" si="7"/>
        <v>1.1690321758870608</v>
      </c>
      <c r="F97" s="52">
        <f t="shared" si="11"/>
        <v>2.9761663211287015</v>
      </c>
    </row>
    <row r="98" spans="1:6" x14ac:dyDescent="0.3">
      <c r="A98" s="52">
        <f>A97+0.01</f>
        <v>0.97000000000000064</v>
      </c>
      <c r="B98" s="53">
        <f t="shared" si="9"/>
        <v>32.333333333334046</v>
      </c>
      <c r="C98" s="52">
        <f t="shared" si="10"/>
        <v>3.476098689835295</v>
      </c>
      <c r="D98" s="52">
        <f t="shared" si="6"/>
        <v>3.4913669500838087</v>
      </c>
      <c r="E98" s="52">
        <f t="shared" si="7"/>
        <v>1.2546349002858661</v>
      </c>
      <c r="F98" s="52">
        <f t="shared" si="11"/>
        <v>3.1973491338571418</v>
      </c>
    </row>
    <row r="99" spans="1:6" x14ac:dyDescent="0.3">
      <c r="A99" s="52">
        <f t="shared" ref="A99:A100" si="13">A98+0.01</f>
        <v>0.98000000000000065</v>
      </c>
      <c r="B99" s="53">
        <f t="shared" si="9"/>
        <v>49.00000000000162</v>
      </c>
      <c r="C99" s="52">
        <f t="shared" si="10"/>
        <v>3.8918202981106598</v>
      </c>
      <c r="D99" s="52">
        <f t="shared" si="6"/>
        <v>3.901938657935867</v>
      </c>
      <c r="E99" s="52">
        <f t="shared" si="7"/>
        <v>1.364054632888454</v>
      </c>
      <c r="F99" s="52">
        <f t="shared" si="11"/>
        <v>3.4913731480741217</v>
      </c>
    </row>
    <row r="100" spans="1:6" x14ac:dyDescent="0.3">
      <c r="A100" s="52">
        <f t="shared" si="13"/>
        <v>0.99000000000000066</v>
      </c>
      <c r="B100" s="53">
        <f t="shared" si="9"/>
        <v>99.000000000006565</v>
      </c>
      <c r="C100" s="52">
        <f t="shared" si="10"/>
        <v>4.5951198501346564</v>
      </c>
      <c r="D100" s="52">
        <f t="shared" si="6"/>
        <v>4.6001492267766464</v>
      </c>
      <c r="E100" s="52">
        <f t="shared" si="7"/>
        <v>1.5271796258079156</v>
      </c>
      <c r="F100" s="52">
        <f t="shared" si="11"/>
        <v>3.9547913858694717</v>
      </c>
    </row>
    <row r="101" spans="1:6" x14ac:dyDescent="0.3">
      <c r="B101" s="53"/>
      <c r="C101" s="52"/>
      <c r="D101" s="52"/>
    </row>
    <row r="102" spans="1:6" x14ac:dyDescent="0.3">
      <c r="A102" s="54" t="s">
        <v>125</v>
      </c>
      <c r="B102" s="53"/>
      <c r="C102" s="52"/>
      <c r="D102" s="52"/>
    </row>
    <row r="103" spans="1:6" x14ac:dyDescent="0.3">
      <c r="A103" s="55">
        <v>0.6380217617913595</v>
      </c>
      <c r="D103" s="55">
        <f t="shared" si="6"/>
        <v>0.79988000000000004</v>
      </c>
    </row>
    <row r="104" spans="1:6" x14ac:dyDescent="0.3">
      <c r="A104" s="55">
        <v>0.50989762091785573</v>
      </c>
      <c r="D104" s="55">
        <f t="shared" si="6"/>
        <v>0.39519999999999988</v>
      </c>
    </row>
    <row r="105" spans="1:6" x14ac:dyDescent="0.3">
      <c r="A105" s="55">
        <v>0.36439199642959291</v>
      </c>
      <c r="D105" s="55">
        <f t="shared" si="6"/>
        <v>-9.4799999999998514E-3</v>
      </c>
    </row>
    <row r="106" spans="1:6" x14ac:dyDescent="0.3">
      <c r="A106" s="55">
        <v>0.32366030939568569</v>
      </c>
      <c r="D106" s="55">
        <f t="shared" si="6"/>
        <v>-0.12050000000000009</v>
      </c>
    </row>
    <row r="107" spans="1:6" x14ac:dyDescent="0.3">
      <c r="A107" s="55">
        <v>0.19589125648317424</v>
      </c>
      <c r="D107" s="55">
        <f t="shared" si="6"/>
        <v>-0.48869999999999997</v>
      </c>
    </row>
    <row r="108" spans="1:6" x14ac:dyDescent="0.3">
      <c r="A108" s="55">
        <v>9.4813237933806541E-2</v>
      </c>
      <c r="D108" s="55">
        <f t="shared" si="6"/>
        <v>-0.8569</v>
      </c>
    </row>
    <row r="109" spans="1:6" x14ac:dyDescent="0.3">
      <c r="A109" s="55">
        <v>0.11533215124144802</v>
      </c>
      <c r="D109" s="55">
        <f t="shared" si="6"/>
        <v>-0.77007999999999999</v>
      </c>
    </row>
    <row r="110" spans="1:6" x14ac:dyDescent="0.3">
      <c r="A110" s="55">
        <v>4.9312464885379347E-2</v>
      </c>
      <c r="D110" s="55">
        <f t="shared" si="6"/>
        <v>-1.1018000000000001</v>
      </c>
    </row>
    <row r="111" spans="1:6" x14ac:dyDescent="0.3">
      <c r="A111" s="55">
        <v>1.5094359751083973E-2</v>
      </c>
      <c r="D111" s="55">
        <f t="shared" si="6"/>
        <v>-1.4335199999999999</v>
      </c>
    </row>
    <row r="112" spans="1:6" x14ac:dyDescent="0.3">
      <c r="A112" s="55"/>
      <c r="D112" s="55"/>
    </row>
    <row r="113" spans="1:5" x14ac:dyDescent="0.3">
      <c r="A113" s="54" t="s">
        <v>126</v>
      </c>
    </row>
    <row r="114" spans="1:5" x14ac:dyDescent="0.3">
      <c r="A114" s="55">
        <v>0.62711755213217568</v>
      </c>
      <c r="E114" s="55">
        <f t="shared" ref="E114:E122" si="14">LN(-1*LN(1-A114))</f>
        <v>-1.360000000000028E-2</v>
      </c>
    </row>
    <row r="115" spans="1:5" x14ac:dyDescent="0.3">
      <c r="A115" s="55">
        <v>0.47226462099036515</v>
      </c>
      <c r="E115" s="55">
        <f t="shared" si="14"/>
        <v>-0.44760000000000022</v>
      </c>
    </row>
    <row r="116" spans="1:5" x14ac:dyDescent="0.3">
      <c r="A116" s="55">
        <v>0.33907822507225516</v>
      </c>
      <c r="E116" s="55">
        <f t="shared" si="14"/>
        <v>-0.88160000000000005</v>
      </c>
    </row>
    <row r="117" spans="1:5" x14ac:dyDescent="0.3">
      <c r="A117" s="55">
        <v>0.30113277296721785</v>
      </c>
      <c r="E117" s="55">
        <f t="shared" si="14"/>
        <v>-1.0264000000000004</v>
      </c>
    </row>
    <row r="118" spans="1:5" x14ac:dyDescent="0.3">
      <c r="A118" s="55">
        <v>0.17146527360088992</v>
      </c>
      <c r="E118" s="55">
        <f t="shared" si="14"/>
        <v>-1.6708000000000001</v>
      </c>
    </row>
    <row r="119" spans="1:5" x14ac:dyDescent="0.3">
      <c r="A119" s="55">
        <v>9.4027596159748095E-2</v>
      </c>
      <c r="E119" s="55">
        <f t="shared" si="14"/>
        <v>-2.3152000000000004</v>
      </c>
    </row>
    <row r="120" spans="1:5" x14ac:dyDescent="0.3">
      <c r="A120" s="55">
        <v>8.5425065076537354E-2</v>
      </c>
      <c r="E120" s="55">
        <f t="shared" si="14"/>
        <v>-2.4157999999999999</v>
      </c>
    </row>
    <row r="121" spans="1:5" x14ac:dyDescent="0.3">
      <c r="A121" s="55">
        <v>3.7271299425494564E-2</v>
      </c>
      <c r="E121" s="55">
        <f t="shared" si="14"/>
        <v>-3.2705999999999991</v>
      </c>
    </row>
    <row r="122" spans="1:5" x14ac:dyDescent="0.3">
      <c r="A122" s="55">
        <v>1.6027205800398292E-2</v>
      </c>
      <c r="E122" s="55">
        <f t="shared" si="14"/>
        <v>-4.1253999999999964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04DE-1092-4E5F-B8EF-609AE742C7F9}">
  <dimension ref="A1:W49"/>
  <sheetViews>
    <sheetView tabSelected="1" topLeftCell="A7" zoomScale="115" zoomScaleNormal="115" workbookViewId="0">
      <selection activeCell="G49" sqref="G49"/>
    </sheetView>
  </sheetViews>
  <sheetFormatPr defaultColWidth="9.1796875" defaultRowHeight="14.5" x14ac:dyDescent="0.35"/>
  <cols>
    <col min="1" max="1" width="11.453125" bestFit="1" customWidth="1"/>
    <col min="9" max="9" width="9.7265625" bestFit="1" customWidth="1"/>
    <col min="10" max="10" width="12" bestFit="1" customWidth="1"/>
    <col min="16" max="16" width="12.453125" customWidth="1"/>
    <col min="21" max="21" width="2" customWidth="1"/>
    <col min="23" max="23" width="8.453125" customWidth="1"/>
  </cols>
  <sheetData>
    <row r="1" spans="1:23" x14ac:dyDescent="0.35">
      <c r="D1" s="48" t="s">
        <v>90</v>
      </c>
      <c r="E1" s="48"/>
      <c r="F1" s="48"/>
      <c r="G1" s="48"/>
      <c r="H1" s="48"/>
      <c r="I1" s="8" t="s">
        <v>91</v>
      </c>
      <c r="J1" s="8" t="s">
        <v>92</v>
      </c>
      <c r="M1" s="35" t="s">
        <v>93</v>
      </c>
      <c r="N1" s="35" t="s">
        <v>95</v>
      </c>
      <c r="P1" s="8"/>
      <c r="Q1" s="47" t="s">
        <v>90</v>
      </c>
      <c r="R1" s="47"/>
      <c r="S1" s="47" t="s">
        <v>94</v>
      </c>
      <c r="T1" s="47"/>
      <c r="V1" s="8"/>
      <c r="W1" s="8"/>
    </row>
    <row r="2" spans="1:23" s="23" customFormat="1" x14ac:dyDescent="0.35">
      <c r="A2" s="23" t="s">
        <v>43</v>
      </c>
      <c r="B2" s="23" t="s">
        <v>44</v>
      </c>
      <c r="C2" s="23" t="s">
        <v>45</v>
      </c>
      <c r="D2" s="23" t="s">
        <v>3</v>
      </c>
      <c r="E2" s="23" t="s">
        <v>42</v>
      </c>
      <c r="F2" s="23" t="s">
        <v>4</v>
      </c>
      <c r="G2" s="23" t="s">
        <v>41</v>
      </c>
      <c r="H2" s="23" t="s">
        <v>40</v>
      </c>
      <c r="I2" s="23" t="s">
        <v>39</v>
      </c>
      <c r="J2" s="23" t="s">
        <v>38</v>
      </c>
      <c r="K2" s="23" t="s">
        <v>5</v>
      </c>
      <c r="M2" s="35" t="s">
        <v>29</v>
      </c>
      <c r="N2" s="35" t="s">
        <v>29</v>
      </c>
      <c r="P2" s="8" t="s">
        <v>102</v>
      </c>
      <c r="Q2" s="8" t="s">
        <v>60</v>
      </c>
      <c r="R2" s="8" t="s">
        <v>42</v>
      </c>
      <c r="S2" s="8" t="s">
        <v>60</v>
      </c>
      <c r="T2" s="8" t="s">
        <v>42</v>
      </c>
      <c r="U2" s="36"/>
      <c r="V2" s="45"/>
      <c r="W2" s="45"/>
    </row>
    <row r="3" spans="1:23" x14ac:dyDescent="0.35">
      <c r="A3" s="10" t="s">
        <v>46</v>
      </c>
      <c r="B3" t="s">
        <v>62</v>
      </c>
      <c r="C3" t="s">
        <v>64</v>
      </c>
      <c r="D3" s="6">
        <v>-1.9158999999999999</v>
      </c>
      <c r="E3" s="11">
        <v>0.99080000000000001</v>
      </c>
      <c r="F3" s="38" t="s">
        <v>67</v>
      </c>
      <c r="G3" s="11">
        <v>-1.93</v>
      </c>
      <c r="H3" s="11">
        <v>5.3900000000000003E-2</v>
      </c>
      <c r="I3" s="11">
        <v>0.1283</v>
      </c>
      <c r="J3" s="11">
        <v>0.1108</v>
      </c>
      <c r="K3" s="11">
        <v>2</v>
      </c>
      <c r="M3" s="11">
        <f>EXP(D3)/(1+EXP(D3))</f>
        <v>0.12831946757185139</v>
      </c>
      <c r="N3" s="11">
        <f>NORMDIST(D35,0,1,TRUE)</f>
        <v>0.12496899710474423</v>
      </c>
      <c r="P3" s="43" t="s">
        <v>98</v>
      </c>
      <c r="Q3" s="41">
        <v>-0.65939999999999999</v>
      </c>
      <c r="R3" s="42">
        <v>0.33739999999999998</v>
      </c>
      <c r="S3" s="41">
        <v>-0.40010000000000001</v>
      </c>
      <c r="T3" s="42">
        <v>0.2006</v>
      </c>
      <c r="U3" s="36"/>
      <c r="V3" s="42"/>
      <c r="W3" s="42"/>
    </row>
    <row r="4" spans="1:23" x14ac:dyDescent="0.35">
      <c r="A4" s="10" t="s">
        <v>46</v>
      </c>
      <c r="B4" t="s">
        <v>62</v>
      </c>
      <c r="C4" t="s">
        <v>65</v>
      </c>
      <c r="D4" s="6">
        <v>-0.65939999999999999</v>
      </c>
      <c r="E4" s="11">
        <v>0.33739999999999998</v>
      </c>
      <c r="F4" s="38" t="s">
        <v>67</v>
      </c>
      <c r="G4" s="11">
        <v>-1.95</v>
      </c>
      <c r="H4" s="11">
        <v>5.1299999999999998E-2</v>
      </c>
      <c r="I4" s="11">
        <v>0.34089999999999998</v>
      </c>
      <c r="J4" s="11">
        <v>7.5800000000000006E-2</v>
      </c>
      <c r="K4" s="11">
        <v>3</v>
      </c>
      <c r="M4" s="11">
        <f t="shared" ref="M4:M14" si="0">EXP(D4)/(1+EXP(D4))</f>
        <v>0.34087440610223269</v>
      </c>
      <c r="N4" s="11">
        <f t="shared" ref="N4:N14" si="1">NORMDIST(D36,0,1,TRUE)</f>
        <v>0.34454143211223731</v>
      </c>
      <c r="P4" s="43" t="s">
        <v>99</v>
      </c>
      <c r="Q4" s="42">
        <v>1.2564</v>
      </c>
      <c r="R4" s="42">
        <v>0.77370000000000005</v>
      </c>
      <c r="S4" s="42">
        <v>0.75039999999999996</v>
      </c>
      <c r="T4" s="42">
        <v>0.45950000000000002</v>
      </c>
      <c r="U4" s="36"/>
      <c r="V4" s="42"/>
      <c r="W4" s="42"/>
    </row>
    <row r="5" spans="1:23" x14ac:dyDescent="0.35">
      <c r="A5" s="10" t="s">
        <v>46</v>
      </c>
      <c r="B5" t="s">
        <v>62</v>
      </c>
      <c r="C5" t="s">
        <v>66</v>
      </c>
      <c r="D5" s="6">
        <v>0.59699999999999998</v>
      </c>
      <c r="E5" s="11">
        <v>0.66559999999999997</v>
      </c>
      <c r="F5" s="38" t="s">
        <v>67</v>
      </c>
      <c r="G5" s="11">
        <v>0.9</v>
      </c>
      <c r="H5" s="11">
        <v>0.37030000000000002</v>
      </c>
      <c r="I5" s="11">
        <v>0.64500000000000002</v>
      </c>
      <c r="J5" s="11">
        <v>0.15240000000000001</v>
      </c>
      <c r="K5" s="11">
        <v>4</v>
      </c>
      <c r="M5" s="11">
        <f t="shared" si="0"/>
        <v>0.64496965397372252</v>
      </c>
      <c r="N5" s="11">
        <f t="shared" si="1"/>
        <v>0.63698073680414424</v>
      </c>
      <c r="P5" s="43" t="s">
        <v>43</v>
      </c>
      <c r="Q5" s="42">
        <v>1.1623000000000001</v>
      </c>
      <c r="R5" s="42">
        <v>0.31969999999999998</v>
      </c>
      <c r="S5" s="42">
        <v>0.72019999999999995</v>
      </c>
      <c r="T5" s="42">
        <v>0.19309999999999999</v>
      </c>
      <c r="U5" s="36"/>
      <c r="V5" s="42"/>
      <c r="W5" s="42"/>
    </row>
    <row r="6" spans="1:23" x14ac:dyDescent="0.35">
      <c r="A6" s="10" t="s">
        <v>46</v>
      </c>
      <c r="B6" t="s">
        <v>63</v>
      </c>
      <c r="C6" t="s">
        <v>64</v>
      </c>
      <c r="D6" s="6">
        <v>-0.91400000000000003</v>
      </c>
      <c r="E6" s="11">
        <v>0.31940000000000002</v>
      </c>
      <c r="F6" s="38" t="s">
        <v>67</v>
      </c>
      <c r="G6" s="11">
        <v>-2.86</v>
      </c>
      <c r="H6" s="11">
        <v>4.4000000000000003E-3</v>
      </c>
      <c r="I6" s="11">
        <v>0.28620000000000001</v>
      </c>
      <c r="J6" s="11">
        <v>6.5250000000000002E-2</v>
      </c>
      <c r="M6" s="11">
        <f t="shared" si="0"/>
        <v>0.28618201140363408</v>
      </c>
      <c r="N6" s="11">
        <f t="shared" si="1"/>
        <v>0.28315309955062029</v>
      </c>
      <c r="P6" s="43" t="s">
        <v>44</v>
      </c>
      <c r="Q6" s="42">
        <v>0.31979999999999997</v>
      </c>
      <c r="R6" s="42">
        <v>0.3518</v>
      </c>
      <c r="S6" s="42">
        <v>0.18859999999999999</v>
      </c>
      <c r="T6" s="42">
        <v>0.2099</v>
      </c>
      <c r="U6" s="36"/>
      <c r="V6" s="42"/>
      <c r="W6" s="42"/>
    </row>
    <row r="7" spans="1:23" x14ac:dyDescent="0.35">
      <c r="A7" s="10" t="s">
        <v>46</v>
      </c>
      <c r="B7" t="s">
        <v>63</v>
      </c>
      <c r="C7" t="s">
        <v>65</v>
      </c>
      <c r="D7" s="6">
        <v>-0.3397</v>
      </c>
      <c r="E7" s="11">
        <v>0.1187</v>
      </c>
      <c r="F7" s="38" t="s">
        <v>67</v>
      </c>
      <c r="G7" s="11">
        <v>-2.86</v>
      </c>
      <c r="H7" s="11">
        <v>4.4999999999999997E-3</v>
      </c>
      <c r="I7" s="11">
        <v>0.41589999999999999</v>
      </c>
      <c r="J7" s="11">
        <v>2.8840000000000001E-2</v>
      </c>
      <c r="M7" s="11">
        <f t="shared" si="0"/>
        <v>0.41588235249142652</v>
      </c>
      <c r="N7" s="11">
        <f t="shared" si="1"/>
        <v>0.41624856610562561</v>
      </c>
      <c r="P7" s="43" t="s">
        <v>100</v>
      </c>
      <c r="Q7" s="41">
        <v>-0.83589999999999998</v>
      </c>
      <c r="R7" s="42">
        <v>0.76959999999999995</v>
      </c>
      <c r="S7" s="41">
        <v>-0.51490000000000002</v>
      </c>
      <c r="T7" s="42">
        <v>0.45639999999999997</v>
      </c>
      <c r="U7" s="36"/>
      <c r="V7" s="42"/>
      <c r="W7" s="42"/>
    </row>
    <row r="8" spans="1:23" x14ac:dyDescent="0.35">
      <c r="A8" s="10" t="s">
        <v>46</v>
      </c>
      <c r="B8" t="s">
        <v>63</v>
      </c>
      <c r="C8" t="s">
        <v>66</v>
      </c>
      <c r="D8" s="6">
        <v>0.23469999999999999</v>
      </c>
      <c r="E8" s="11">
        <v>0.3422</v>
      </c>
      <c r="F8" s="38" t="s">
        <v>67</v>
      </c>
      <c r="G8" s="11">
        <v>0.69</v>
      </c>
      <c r="H8" s="11">
        <v>0.49330000000000002</v>
      </c>
      <c r="I8" s="11">
        <v>0.55840000000000001</v>
      </c>
      <c r="J8" s="11">
        <v>8.4390000000000007E-2</v>
      </c>
      <c r="M8" s="11">
        <f t="shared" si="0"/>
        <v>0.5584071371530227</v>
      </c>
      <c r="N8" s="11">
        <f t="shared" si="1"/>
        <v>0.5598149246311761</v>
      </c>
      <c r="P8" s="43" t="s">
        <v>101</v>
      </c>
      <c r="Q8" s="41">
        <v>-0.68210000000000004</v>
      </c>
      <c r="R8" s="42">
        <v>0.80769999999999997</v>
      </c>
      <c r="S8" s="41">
        <v>-0.38850000000000001</v>
      </c>
      <c r="T8" s="42">
        <v>0.48</v>
      </c>
      <c r="V8" s="42"/>
      <c r="W8" s="42"/>
    </row>
    <row r="9" spans="1:23" x14ac:dyDescent="0.35">
      <c r="A9" s="10" t="s">
        <v>47</v>
      </c>
      <c r="B9" t="s">
        <v>62</v>
      </c>
      <c r="C9" t="s">
        <v>64</v>
      </c>
      <c r="D9" s="6">
        <v>8.233E-2</v>
      </c>
      <c r="E9" s="11">
        <v>1.23</v>
      </c>
      <c r="F9" s="38" t="s">
        <v>67</v>
      </c>
      <c r="G9" s="11">
        <v>7.0000000000000007E-2</v>
      </c>
      <c r="H9" s="11">
        <v>0.94669999999999999</v>
      </c>
      <c r="I9" s="11">
        <v>0.52059999999999995</v>
      </c>
      <c r="J9" s="11">
        <v>0.307</v>
      </c>
      <c r="M9" s="11">
        <f t="shared" si="0"/>
        <v>0.52057088180032374</v>
      </c>
      <c r="N9" s="11">
        <f t="shared" si="1"/>
        <v>0.53373415143579883</v>
      </c>
    </row>
    <row r="10" spans="1:23" x14ac:dyDescent="0.35">
      <c r="A10" s="10" t="s">
        <v>47</v>
      </c>
      <c r="B10" t="s">
        <v>62</v>
      </c>
      <c r="C10" t="s">
        <v>65</v>
      </c>
      <c r="D10" s="6">
        <v>0.50290000000000001</v>
      </c>
      <c r="E10" s="11">
        <v>0.4289</v>
      </c>
      <c r="F10" s="38" t="s">
        <v>67</v>
      </c>
      <c r="G10" s="11">
        <v>1.17</v>
      </c>
      <c r="H10" s="11">
        <v>0.2417</v>
      </c>
      <c r="I10" s="11">
        <v>0.62309999999999999</v>
      </c>
      <c r="J10" s="11">
        <v>0.1007</v>
      </c>
      <c r="M10" s="11">
        <f t="shared" si="0"/>
        <v>0.62314059954955159</v>
      </c>
      <c r="N10" s="11">
        <f t="shared" si="1"/>
        <v>0.62559163840230159</v>
      </c>
      <c r="P10" s="8"/>
    </row>
    <row r="11" spans="1:23" x14ac:dyDescent="0.35">
      <c r="A11" s="10" t="s">
        <v>47</v>
      </c>
      <c r="B11" t="s">
        <v>62</v>
      </c>
      <c r="C11" t="s">
        <v>66</v>
      </c>
      <c r="D11" s="6">
        <v>0.9234</v>
      </c>
      <c r="E11" s="11">
        <v>0.80679999999999996</v>
      </c>
      <c r="F11" s="38" t="s">
        <v>67</v>
      </c>
      <c r="G11" s="11">
        <v>1.1399999999999999</v>
      </c>
      <c r="H11" s="11">
        <v>0.25309999999999999</v>
      </c>
      <c r="I11" s="11">
        <v>0.7157</v>
      </c>
      <c r="J11" s="11">
        <v>0.1641</v>
      </c>
      <c r="M11" s="11">
        <f t="shared" si="0"/>
        <v>0.71573437232353809</v>
      </c>
      <c r="N11" s="11">
        <f t="shared" si="1"/>
        <v>0.71079202170692546</v>
      </c>
      <c r="P11" s="8"/>
      <c r="S11" s="44"/>
    </row>
    <row r="12" spans="1:23" x14ac:dyDescent="0.35">
      <c r="A12" s="10" t="s">
        <v>47</v>
      </c>
      <c r="B12" t="s">
        <v>63</v>
      </c>
      <c r="C12" t="s">
        <v>64</v>
      </c>
      <c r="D12" s="6">
        <v>1.0842000000000001</v>
      </c>
      <c r="E12" s="11">
        <v>0.89670000000000005</v>
      </c>
      <c r="F12" s="38" t="s">
        <v>67</v>
      </c>
      <c r="G12" s="11">
        <v>1.21</v>
      </c>
      <c r="H12" s="11">
        <v>0.2273</v>
      </c>
      <c r="I12" s="11">
        <v>0.74729999999999996</v>
      </c>
      <c r="J12" s="11">
        <v>0.16930000000000001</v>
      </c>
      <c r="M12" s="11">
        <f t="shared" si="0"/>
        <v>0.74728797118289725</v>
      </c>
      <c r="N12" s="11">
        <f t="shared" si="1"/>
        <v>0.74591824763916725</v>
      </c>
      <c r="P12" s="43"/>
      <c r="S12" s="42"/>
    </row>
    <row r="13" spans="1:23" x14ac:dyDescent="0.35">
      <c r="A13" s="10" t="s">
        <v>47</v>
      </c>
      <c r="B13" t="s">
        <v>63</v>
      </c>
      <c r="C13" t="s">
        <v>65</v>
      </c>
      <c r="D13" s="6">
        <v>0.82269999999999999</v>
      </c>
      <c r="E13" s="11">
        <v>0.3034</v>
      </c>
      <c r="F13" s="38" t="s">
        <v>67</v>
      </c>
      <c r="G13" s="11">
        <v>2.71</v>
      </c>
      <c r="H13" s="11">
        <v>7.0000000000000001E-3</v>
      </c>
      <c r="I13" s="11">
        <v>0.69479999999999997</v>
      </c>
      <c r="J13" s="11">
        <v>6.4329999999999998E-2</v>
      </c>
      <c r="M13" s="11">
        <f t="shared" si="0"/>
        <v>0.69480917440318379</v>
      </c>
      <c r="N13" s="11">
        <f t="shared" si="1"/>
        <v>0.69451873879699055</v>
      </c>
      <c r="P13" s="43"/>
      <c r="S13" s="42"/>
    </row>
    <row r="14" spans="1:23" x14ac:dyDescent="0.35">
      <c r="A14" s="10" t="s">
        <v>47</v>
      </c>
      <c r="B14" t="s">
        <v>63</v>
      </c>
      <c r="C14" t="s">
        <v>66</v>
      </c>
      <c r="D14" s="6">
        <v>0.56110000000000004</v>
      </c>
      <c r="E14" s="11">
        <v>0.67959999999999998</v>
      </c>
      <c r="F14" s="38" t="s">
        <v>67</v>
      </c>
      <c r="G14" s="11">
        <v>0.83</v>
      </c>
      <c r="H14" s="11">
        <v>0.40949999999999998</v>
      </c>
      <c r="I14" s="11">
        <v>0.63670000000000004</v>
      </c>
      <c r="J14" s="11">
        <v>0.15720000000000001</v>
      </c>
      <c r="M14" s="11">
        <f t="shared" si="0"/>
        <v>0.63670702083361241</v>
      </c>
      <c r="N14" s="11">
        <f t="shared" si="1"/>
        <v>0.63896737748371968</v>
      </c>
      <c r="P14" s="43"/>
      <c r="S14" s="42"/>
    </row>
    <row r="15" spans="1:23" x14ac:dyDescent="0.35">
      <c r="A15" s="10"/>
      <c r="D15" s="6"/>
      <c r="E15" s="11"/>
      <c r="F15" s="13"/>
      <c r="G15" s="11"/>
      <c r="H15" s="11"/>
      <c r="I15" s="11"/>
      <c r="J15" s="11"/>
      <c r="P15" s="43"/>
      <c r="S15" s="42"/>
    </row>
    <row r="16" spans="1:23" x14ac:dyDescent="0.35">
      <c r="A16" s="10"/>
      <c r="D16" s="6"/>
      <c r="E16" s="11"/>
      <c r="F16" s="13"/>
      <c r="G16" s="11"/>
      <c r="H16" s="11"/>
      <c r="I16" s="11"/>
      <c r="J16" s="11"/>
      <c r="P16" s="43"/>
      <c r="S16" s="42"/>
    </row>
    <row r="17" spans="1:19" x14ac:dyDescent="0.35">
      <c r="A17" s="10"/>
      <c r="D17" s="6"/>
      <c r="E17" s="11"/>
      <c r="F17" s="13"/>
      <c r="G17" s="11"/>
      <c r="H17" s="11"/>
      <c r="I17" s="11"/>
      <c r="J17" s="11"/>
      <c r="P17" s="43"/>
      <c r="S17" s="11"/>
    </row>
    <row r="18" spans="1:19" x14ac:dyDescent="0.35">
      <c r="A18" s="10"/>
    </row>
    <row r="19" spans="1:19" x14ac:dyDescent="0.35">
      <c r="A19" s="10"/>
    </row>
    <row r="33" spans="1:23" x14ac:dyDescent="0.35">
      <c r="D33" s="48" t="s">
        <v>94</v>
      </c>
      <c r="E33" s="48"/>
      <c r="F33" s="48"/>
      <c r="G33" s="48"/>
      <c r="H33" s="48"/>
      <c r="I33" s="8" t="s">
        <v>91</v>
      </c>
      <c r="J33" s="8" t="s">
        <v>92</v>
      </c>
      <c r="L33" s="8"/>
      <c r="M33" s="35" t="s">
        <v>95</v>
      </c>
      <c r="O33" s="23" t="s">
        <v>95</v>
      </c>
      <c r="P33" s="23" t="s">
        <v>103</v>
      </c>
      <c r="R33" s="23" t="s">
        <v>93</v>
      </c>
      <c r="S33" s="23" t="s">
        <v>103</v>
      </c>
      <c r="U33" s="36"/>
      <c r="V33" s="37"/>
    </row>
    <row r="34" spans="1:23" x14ac:dyDescent="0.35">
      <c r="A34" s="23" t="s">
        <v>43</v>
      </c>
      <c r="B34" s="23" t="s">
        <v>44</v>
      </c>
      <c r="C34" s="23" t="s">
        <v>45</v>
      </c>
      <c r="D34" s="23" t="s">
        <v>3</v>
      </c>
      <c r="E34" s="23" t="s">
        <v>42</v>
      </c>
      <c r="F34" s="23" t="s">
        <v>4</v>
      </c>
      <c r="G34" s="23" t="s">
        <v>41</v>
      </c>
      <c r="H34" s="23" t="s">
        <v>40</v>
      </c>
      <c r="I34" s="23" t="s">
        <v>39</v>
      </c>
      <c r="J34" s="23" t="s">
        <v>38</v>
      </c>
      <c r="K34" s="23"/>
      <c r="L34" s="23"/>
      <c r="M34" s="35" t="s">
        <v>29</v>
      </c>
      <c r="O34" s="23" t="s">
        <v>96</v>
      </c>
      <c r="P34" s="23" t="s">
        <v>96</v>
      </c>
      <c r="R34" s="23" t="s">
        <v>97</v>
      </c>
      <c r="S34" s="23" t="s">
        <v>97</v>
      </c>
      <c r="U34" s="36"/>
      <c r="V34" s="37"/>
    </row>
    <row r="35" spans="1:23" x14ac:dyDescent="0.35">
      <c r="A35" s="10" t="s">
        <v>46</v>
      </c>
      <c r="B35" t="s">
        <v>62</v>
      </c>
      <c r="C35" t="s">
        <v>64</v>
      </c>
      <c r="D35" s="6">
        <v>-1.1505000000000001</v>
      </c>
      <c r="E35" s="11">
        <v>0.58120000000000005</v>
      </c>
      <c r="F35" s="38" t="s">
        <v>67</v>
      </c>
      <c r="G35" s="11">
        <v>-1.98</v>
      </c>
      <c r="H35" s="11">
        <v>4.7800000000000002E-2</v>
      </c>
      <c r="I35" s="11">
        <v>0.125</v>
      </c>
      <c r="J35" s="11">
        <v>0.1196</v>
      </c>
      <c r="K35" s="11"/>
      <c r="M35" s="11">
        <f>NORMDIST(D35,0,1,TRUE)</f>
        <v>0.12496899710474423</v>
      </c>
      <c r="O35" s="11">
        <f>D35*1.701</f>
        <v>-1.9570005000000001</v>
      </c>
      <c r="P35" s="11">
        <v>-1.9158999999999999</v>
      </c>
      <c r="R35" s="11">
        <f>D3/1.701</f>
        <v>-1.1263374485596707</v>
      </c>
      <c r="S35" s="6">
        <v>-1.1505000000000001</v>
      </c>
      <c r="U35" s="36"/>
      <c r="V35" s="37"/>
    </row>
    <row r="36" spans="1:23" x14ac:dyDescent="0.35">
      <c r="A36" s="10" t="s">
        <v>46</v>
      </c>
      <c r="B36" t="s">
        <v>62</v>
      </c>
      <c r="C36" t="s">
        <v>65</v>
      </c>
      <c r="D36" s="6">
        <v>-0.40010000000000001</v>
      </c>
      <c r="E36" s="11">
        <v>0.2006</v>
      </c>
      <c r="F36" s="38" t="s">
        <v>67</v>
      </c>
      <c r="G36" s="11">
        <v>-1.99</v>
      </c>
      <c r="H36" s="11">
        <v>4.6100000000000002E-2</v>
      </c>
      <c r="I36" s="11">
        <v>0.34460000000000002</v>
      </c>
      <c r="J36" s="11">
        <v>7.3859999999999995E-2</v>
      </c>
      <c r="K36" s="11"/>
      <c r="M36" s="11">
        <f t="shared" ref="M36:M46" si="2">NORMDIST(D36,0,1,TRUE)</f>
        <v>0.34454143211223731</v>
      </c>
      <c r="O36" s="11">
        <f t="shared" ref="O36:O46" si="3">D36*1.701</f>
        <v>-0.68057010000000007</v>
      </c>
      <c r="P36" s="11">
        <v>-0.65939999999999999</v>
      </c>
      <c r="R36" s="11">
        <f t="shared" ref="R36:R46" si="4">D4/1.701</f>
        <v>-0.38765432098765429</v>
      </c>
      <c r="S36" s="6">
        <v>-0.40010000000000001</v>
      </c>
      <c r="U36" s="36"/>
      <c r="V36" s="37"/>
    </row>
    <row r="37" spans="1:23" x14ac:dyDescent="0.35">
      <c r="A37" s="10" t="s">
        <v>46</v>
      </c>
      <c r="B37" t="s">
        <v>62</v>
      </c>
      <c r="C37" t="s">
        <v>66</v>
      </c>
      <c r="D37" s="6">
        <v>0.35039999999999999</v>
      </c>
      <c r="E37" s="11">
        <v>0.40610000000000002</v>
      </c>
      <c r="F37" s="38" t="s">
        <v>67</v>
      </c>
      <c r="G37" s="11">
        <v>0.86</v>
      </c>
      <c r="H37" s="11">
        <v>0.38829999999999998</v>
      </c>
      <c r="I37" s="11">
        <v>0.63700000000000001</v>
      </c>
      <c r="J37" s="11">
        <v>0.15240000000000001</v>
      </c>
      <c r="K37" s="11"/>
      <c r="M37" s="11">
        <f t="shared" si="2"/>
        <v>0.63698073680414424</v>
      </c>
      <c r="O37" s="11">
        <f t="shared" si="3"/>
        <v>0.59603039999999996</v>
      </c>
      <c r="P37" s="11">
        <v>0.59699999999999998</v>
      </c>
      <c r="R37" s="11">
        <f t="shared" si="4"/>
        <v>0.35097001763668428</v>
      </c>
      <c r="S37" s="6">
        <v>0.35039999999999999</v>
      </c>
      <c r="W37" s="42"/>
    </row>
    <row r="38" spans="1:23" x14ac:dyDescent="0.35">
      <c r="A38" s="10" t="s">
        <v>46</v>
      </c>
      <c r="B38" t="s">
        <v>63</v>
      </c>
      <c r="C38" t="s">
        <v>64</v>
      </c>
      <c r="D38" s="6">
        <v>-0.57350000000000001</v>
      </c>
      <c r="E38" s="11">
        <v>0.1978</v>
      </c>
      <c r="F38" s="38" t="s">
        <v>67</v>
      </c>
      <c r="G38" s="11">
        <v>-2.9</v>
      </c>
      <c r="H38" s="11">
        <v>3.7000000000000002E-3</v>
      </c>
      <c r="I38" s="11">
        <v>0.28320000000000001</v>
      </c>
      <c r="J38" s="11">
        <v>6.694E-2</v>
      </c>
      <c r="M38" s="11">
        <f t="shared" si="2"/>
        <v>0.28315309955062029</v>
      </c>
      <c r="O38" s="11">
        <f t="shared" si="3"/>
        <v>-0.9755235000000001</v>
      </c>
      <c r="P38" s="11">
        <v>-0.91400000000000003</v>
      </c>
      <c r="R38" s="11">
        <f t="shared" si="4"/>
        <v>-0.53733098177542626</v>
      </c>
      <c r="S38" s="6">
        <v>-0.57350000000000001</v>
      </c>
    </row>
    <row r="39" spans="1:23" x14ac:dyDescent="0.35">
      <c r="A39" s="10" t="s">
        <v>46</v>
      </c>
      <c r="B39" t="s">
        <v>63</v>
      </c>
      <c r="C39" t="s">
        <v>65</v>
      </c>
      <c r="D39" s="6">
        <v>-0.21149999999999999</v>
      </c>
      <c r="E39" s="11">
        <v>7.3779999999999998E-2</v>
      </c>
      <c r="F39" s="38" t="s">
        <v>67</v>
      </c>
      <c r="G39" s="11">
        <v>-2.87</v>
      </c>
      <c r="H39" s="11">
        <v>4.1000000000000003E-3</v>
      </c>
      <c r="I39" s="11">
        <v>0.41620000000000001</v>
      </c>
      <c r="J39" s="11">
        <v>2.878E-2</v>
      </c>
      <c r="M39" s="11">
        <f t="shared" si="2"/>
        <v>0.41624856610562561</v>
      </c>
      <c r="O39" s="11">
        <f t="shared" si="3"/>
        <v>-0.35976150000000001</v>
      </c>
      <c r="P39" s="11">
        <v>-0.3397</v>
      </c>
      <c r="R39" s="11">
        <f t="shared" si="4"/>
        <v>-0.19970605526161081</v>
      </c>
      <c r="S39" s="6">
        <v>-0.21149999999999999</v>
      </c>
    </row>
    <row r="40" spans="1:23" x14ac:dyDescent="0.35">
      <c r="A40" s="10" t="s">
        <v>46</v>
      </c>
      <c r="B40" t="s">
        <v>63</v>
      </c>
      <c r="C40" t="s">
        <v>66</v>
      </c>
      <c r="D40" s="6">
        <v>0.15049999999999999</v>
      </c>
      <c r="E40" s="11">
        <v>0.21360000000000001</v>
      </c>
      <c r="F40" s="38" t="s">
        <v>67</v>
      </c>
      <c r="G40" s="11">
        <v>0.7</v>
      </c>
      <c r="H40" s="11">
        <v>0.48130000000000001</v>
      </c>
      <c r="I40" s="11">
        <v>0.55979999999999996</v>
      </c>
      <c r="J40" s="11">
        <v>8.4269999999999998E-2</v>
      </c>
      <c r="M40" s="11">
        <f t="shared" si="2"/>
        <v>0.5598149246311761</v>
      </c>
      <c r="O40" s="11">
        <f t="shared" si="3"/>
        <v>0.25600050000000002</v>
      </c>
      <c r="P40" s="11">
        <v>0.23469999999999999</v>
      </c>
      <c r="R40" s="11">
        <f t="shared" si="4"/>
        <v>0.13797766019988242</v>
      </c>
      <c r="S40" s="6">
        <v>0.15049999999999999</v>
      </c>
    </row>
    <row r="41" spans="1:23" x14ac:dyDescent="0.35">
      <c r="A41" s="10" t="s">
        <v>47</v>
      </c>
      <c r="B41" t="s">
        <v>62</v>
      </c>
      <c r="C41" t="s">
        <v>64</v>
      </c>
      <c r="D41" s="6">
        <v>8.4659999999999999E-2</v>
      </c>
      <c r="E41" s="11">
        <v>0.71930000000000005</v>
      </c>
      <c r="F41" s="38" t="s">
        <v>67</v>
      </c>
      <c r="G41" s="11">
        <v>0.12</v>
      </c>
      <c r="H41" s="11">
        <v>0.90629999999999999</v>
      </c>
      <c r="I41" s="11">
        <v>0.53369999999999995</v>
      </c>
      <c r="J41" s="11">
        <v>0.28589999999999999</v>
      </c>
      <c r="M41" s="11">
        <f t="shared" si="2"/>
        <v>0.53373415143579883</v>
      </c>
      <c r="O41" s="11">
        <f t="shared" si="3"/>
        <v>0.14400666000000001</v>
      </c>
      <c r="P41" s="11">
        <v>8.233E-2</v>
      </c>
      <c r="R41" s="11">
        <f t="shared" si="4"/>
        <v>4.8400940623162844E-2</v>
      </c>
      <c r="S41" s="6">
        <v>8.4659999999999999E-2</v>
      </c>
    </row>
    <row r="42" spans="1:23" x14ac:dyDescent="0.35">
      <c r="A42" s="10" t="s">
        <v>47</v>
      </c>
      <c r="B42" t="s">
        <v>62</v>
      </c>
      <c r="C42" t="s">
        <v>65</v>
      </c>
      <c r="D42" s="6">
        <v>0.32019999999999998</v>
      </c>
      <c r="E42" s="11">
        <v>0.25679999999999997</v>
      </c>
      <c r="F42" s="38" t="s">
        <v>67</v>
      </c>
      <c r="G42" s="11">
        <v>1.25</v>
      </c>
      <c r="H42" s="11">
        <v>0.21249999999999999</v>
      </c>
      <c r="I42" s="11">
        <v>0.62560000000000004</v>
      </c>
      <c r="J42" s="11">
        <v>9.733E-2</v>
      </c>
      <c r="M42" s="11">
        <f t="shared" si="2"/>
        <v>0.62559163840230159</v>
      </c>
      <c r="O42" s="11">
        <f t="shared" si="3"/>
        <v>0.54466020000000004</v>
      </c>
      <c r="P42" s="11">
        <v>0.50290000000000001</v>
      </c>
      <c r="R42" s="11">
        <f t="shared" si="4"/>
        <v>0.29564961787184008</v>
      </c>
      <c r="S42" s="6">
        <v>0.32019999999999998</v>
      </c>
    </row>
    <row r="43" spans="1:23" x14ac:dyDescent="0.35">
      <c r="A43" s="10" t="s">
        <v>47</v>
      </c>
      <c r="B43" t="s">
        <v>62</v>
      </c>
      <c r="C43" t="s">
        <v>66</v>
      </c>
      <c r="D43" s="6">
        <v>0.55569999999999997</v>
      </c>
      <c r="E43" s="11">
        <v>0.47570000000000001</v>
      </c>
      <c r="F43" s="38" t="s">
        <v>67</v>
      </c>
      <c r="G43" s="11">
        <v>1.17</v>
      </c>
      <c r="H43" s="11">
        <v>0.24279999999999999</v>
      </c>
      <c r="I43" s="11">
        <v>0.71079999999999999</v>
      </c>
      <c r="J43" s="11">
        <v>0.16259999999999999</v>
      </c>
      <c r="M43" s="11">
        <f t="shared" si="2"/>
        <v>0.71079202170692546</v>
      </c>
      <c r="O43" s="11">
        <f t="shared" si="3"/>
        <v>0.94524569999999997</v>
      </c>
      <c r="P43" s="11">
        <v>0.9234</v>
      </c>
      <c r="R43" s="11">
        <f t="shared" si="4"/>
        <v>0.54285714285714282</v>
      </c>
      <c r="S43" s="6">
        <v>0.55569999999999997</v>
      </c>
    </row>
    <row r="44" spans="1:23" x14ac:dyDescent="0.35">
      <c r="A44" s="10" t="s">
        <v>47</v>
      </c>
      <c r="B44" t="s">
        <v>63</v>
      </c>
      <c r="C44" t="s">
        <v>64</v>
      </c>
      <c r="D44" s="6">
        <v>0.66169999999999995</v>
      </c>
      <c r="E44" s="11">
        <v>0.52810000000000001</v>
      </c>
      <c r="F44" s="38" t="s">
        <v>67</v>
      </c>
      <c r="G44" s="11">
        <v>1.25</v>
      </c>
      <c r="H44" s="11">
        <v>0.2102</v>
      </c>
      <c r="I44" s="11">
        <v>0.74590000000000001</v>
      </c>
      <c r="J44" s="11">
        <v>0.16930000000000001</v>
      </c>
      <c r="M44" s="11">
        <f t="shared" si="2"/>
        <v>0.74591824763916725</v>
      </c>
      <c r="O44" s="11">
        <f t="shared" si="3"/>
        <v>1.1255516999999999</v>
      </c>
      <c r="P44" s="11">
        <v>1.0842000000000001</v>
      </c>
      <c r="R44" s="11">
        <f t="shared" si="4"/>
        <v>0.6373897707231041</v>
      </c>
      <c r="S44" s="6">
        <v>0.66169999999999995</v>
      </c>
    </row>
    <row r="45" spans="1:23" x14ac:dyDescent="0.35">
      <c r="A45" s="10" t="s">
        <v>47</v>
      </c>
      <c r="B45" t="s">
        <v>63</v>
      </c>
      <c r="C45" t="s">
        <v>65</v>
      </c>
      <c r="D45" s="6">
        <v>0.50870000000000004</v>
      </c>
      <c r="E45" s="11">
        <v>0.1827</v>
      </c>
      <c r="F45" s="38" t="s">
        <v>67</v>
      </c>
      <c r="G45" s="11">
        <v>2.78</v>
      </c>
      <c r="H45" s="11">
        <v>5.4000000000000003E-3</v>
      </c>
      <c r="I45" s="11">
        <v>0.69450000000000001</v>
      </c>
      <c r="J45" s="11">
        <v>6.4049999999999996E-2</v>
      </c>
      <c r="M45" s="11">
        <f t="shared" si="2"/>
        <v>0.69451873879699055</v>
      </c>
      <c r="O45" s="11">
        <f t="shared" si="3"/>
        <v>0.86529870000000009</v>
      </c>
      <c r="P45" s="11">
        <v>0.82269999999999999</v>
      </c>
      <c r="R45" s="11">
        <f t="shared" si="4"/>
        <v>0.48365667254556138</v>
      </c>
      <c r="S45" s="6">
        <v>0.50870000000000004</v>
      </c>
    </row>
    <row r="46" spans="1:23" x14ac:dyDescent="0.35">
      <c r="A46" s="10" t="s">
        <v>47</v>
      </c>
      <c r="B46" t="s">
        <v>63</v>
      </c>
      <c r="C46" t="s">
        <v>66</v>
      </c>
      <c r="D46" s="6">
        <v>0.35570000000000002</v>
      </c>
      <c r="E46" s="11">
        <v>0.40760000000000002</v>
      </c>
      <c r="F46" s="38" t="s">
        <v>67</v>
      </c>
      <c r="G46" s="11">
        <v>0.87</v>
      </c>
      <c r="H46" s="11">
        <v>0.38279999999999997</v>
      </c>
      <c r="I46" s="11">
        <v>0.63900000000000001</v>
      </c>
      <c r="J46" s="11">
        <v>0.15260000000000001</v>
      </c>
      <c r="M46" s="11">
        <f t="shared" si="2"/>
        <v>0.63896737748371968</v>
      </c>
      <c r="O46" s="11">
        <f t="shared" si="3"/>
        <v>0.60504570000000002</v>
      </c>
      <c r="P46" s="11">
        <v>0.56110000000000004</v>
      </c>
      <c r="R46" s="11">
        <f t="shared" si="4"/>
        <v>0.32986478542034098</v>
      </c>
      <c r="S46" s="6">
        <v>0.35570000000000002</v>
      </c>
    </row>
    <row r="47" spans="1:23" x14ac:dyDescent="0.35">
      <c r="P47" s="36"/>
      <c r="Q47" s="36"/>
    </row>
    <row r="48" spans="1:23" x14ac:dyDescent="0.35">
      <c r="C48" s="39">
        <v>-1</v>
      </c>
      <c r="D48">
        <f>NORMDIST(C48,0,1,TRUE)</f>
        <v>0.15865525393145699</v>
      </c>
      <c r="J48" s="40"/>
      <c r="K48" s="36"/>
      <c r="L48" s="36"/>
      <c r="M48" s="40"/>
      <c r="N48" s="36"/>
      <c r="O48" s="36"/>
    </row>
    <row r="49" spans="3:15" x14ac:dyDescent="0.35">
      <c r="C49" s="39">
        <v>-1.7010000000000001</v>
      </c>
      <c r="D49">
        <f>1/(1+EXP(-1*C49))</f>
        <v>0.15433470446067873</v>
      </c>
      <c r="J49" s="40"/>
      <c r="K49" s="36"/>
      <c r="L49" s="36"/>
      <c r="M49" s="40"/>
      <c r="N49" s="36"/>
      <c r="O49" s="36"/>
    </row>
  </sheetData>
  <mergeCells count="4">
    <mergeCell ref="Q1:R1"/>
    <mergeCell ref="S1:T1"/>
    <mergeCell ref="D1:H1"/>
    <mergeCell ref="D33:H33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workbookViewId="0">
      <selection activeCell="A4" sqref="A4"/>
    </sheetView>
  </sheetViews>
  <sheetFormatPr defaultRowHeight="14.5" x14ac:dyDescent="0.35"/>
  <cols>
    <col min="1" max="1" width="9.54296875" bestFit="1" customWidth="1"/>
    <col min="2" max="2" width="11.1796875" bestFit="1" customWidth="1"/>
    <col min="3" max="3" width="3.81640625" customWidth="1"/>
    <col min="4" max="4" width="10" bestFit="1" customWidth="1"/>
    <col min="5" max="5" width="10" customWidth="1"/>
    <col min="6" max="6" width="11.7265625" customWidth="1"/>
    <col min="7" max="7" width="10.26953125" customWidth="1"/>
    <col min="8" max="8" width="10.7265625" customWidth="1"/>
    <col min="9" max="9" width="1.7265625" customWidth="1"/>
    <col min="11" max="11" width="17" bestFit="1" customWidth="1"/>
    <col min="12" max="12" width="10.1796875" customWidth="1"/>
  </cols>
  <sheetData>
    <row r="1" spans="1:12" s="3" customFormat="1" ht="43.5" x14ac:dyDescent="0.35">
      <c r="A1" s="1" t="s">
        <v>6</v>
      </c>
      <c r="B1" s="1" t="s">
        <v>7</v>
      </c>
      <c r="C1" s="2"/>
      <c r="D1" s="1" t="s">
        <v>8</v>
      </c>
      <c r="E1" s="1" t="s">
        <v>23</v>
      </c>
      <c r="F1" s="1" t="s">
        <v>28</v>
      </c>
      <c r="G1" s="1" t="s">
        <v>80</v>
      </c>
      <c r="H1" s="1" t="s">
        <v>81</v>
      </c>
      <c r="J1" s="1" t="s">
        <v>29</v>
      </c>
      <c r="K1" s="1" t="s">
        <v>9</v>
      </c>
      <c r="L1" s="1" t="s">
        <v>10</v>
      </c>
    </row>
    <row r="2" spans="1:12" x14ac:dyDescent="0.35">
      <c r="A2" t="s">
        <v>105</v>
      </c>
      <c r="B2" s="4">
        <v>0.55000000000000004</v>
      </c>
      <c r="C2" s="5"/>
      <c r="D2" s="5"/>
      <c r="E2" s="5"/>
      <c r="F2" s="5"/>
      <c r="G2" s="5"/>
      <c r="H2" s="5"/>
      <c r="J2" s="6" t="s">
        <v>11</v>
      </c>
      <c r="K2" s="6" t="s">
        <v>12</v>
      </c>
      <c r="L2" s="6">
        <f>1-H3</f>
        <v>0.55000725286248997</v>
      </c>
    </row>
    <row r="3" spans="1:12" x14ac:dyDescent="0.35">
      <c r="A3" t="s">
        <v>104</v>
      </c>
      <c r="B3" s="4">
        <v>0.35</v>
      </c>
      <c r="C3" s="5"/>
      <c r="D3" s="5" t="s">
        <v>13</v>
      </c>
      <c r="E3" s="5" t="s">
        <v>24</v>
      </c>
      <c r="F3" s="7">
        <f>B3+B4</f>
        <v>0.44999999999999996</v>
      </c>
      <c r="G3" s="7">
        <v>-0.20069999999999999</v>
      </c>
      <c r="H3" s="7">
        <f>EXP(G3)/(1+EXP(G3))</f>
        <v>0.44999274713751003</v>
      </c>
      <c r="J3" s="6" t="s">
        <v>14</v>
      </c>
      <c r="K3" s="6" t="s">
        <v>15</v>
      </c>
      <c r="L3" s="6">
        <f>H3-H4</f>
        <v>0.34999053515550455</v>
      </c>
    </row>
    <row r="4" spans="1:12" x14ac:dyDescent="0.35">
      <c r="A4" t="s">
        <v>106</v>
      </c>
      <c r="B4" s="4">
        <v>0.1</v>
      </c>
      <c r="C4" s="5"/>
      <c r="D4" s="5" t="s">
        <v>16</v>
      </c>
      <c r="E4" s="5" t="s">
        <v>25</v>
      </c>
      <c r="F4" s="7">
        <f>B4</f>
        <v>0.1</v>
      </c>
      <c r="G4" s="7">
        <v>-2.1972</v>
      </c>
      <c r="H4" s="7">
        <f>EXP(G4)/(1+EXP(G4))</f>
        <v>0.10000221198200547</v>
      </c>
      <c r="J4" t="s">
        <v>17</v>
      </c>
      <c r="K4" t="s">
        <v>18</v>
      </c>
      <c r="L4" s="6">
        <f>H4-0</f>
        <v>0.10000221198200547</v>
      </c>
    </row>
    <row r="6" spans="1:12" s="3" customFormat="1" ht="43.5" x14ac:dyDescent="0.35">
      <c r="A6" s="1" t="s">
        <v>6</v>
      </c>
      <c r="B6" s="1" t="s">
        <v>7</v>
      </c>
      <c r="C6" s="2"/>
      <c r="D6" s="1" t="s">
        <v>8</v>
      </c>
      <c r="E6" s="1" t="s">
        <v>23</v>
      </c>
      <c r="F6" s="1" t="s">
        <v>28</v>
      </c>
      <c r="G6" s="1" t="s">
        <v>82</v>
      </c>
      <c r="H6" s="1" t="s">
        <v>83</v>
      </c>
      <c r="J6" s="1" t="s">
        <v>29</v>
      </c>
      <c r="K6" s="1" t="s">
        <v>9</v>
      </c>
      <c r="L6" s="1" t="s">
        <v>10</v>
      </c>
    </row>
    <row r="7" spans="1:12" x14ac:dyDescent="0.35">
      <c r="A7" t="s">
        <v>105</v>
      </c>
      <c r="B7" s="4">
        <v>0.55000000000000004</v>
      </c>
      <c r="C7" s="5"/>
      <c r="D7" s="5"/>
      <c r="E7" s="5"/>
      <c r="F7" s="5"/>
      <c r="G7" s="5"/>
      <c r="H7" s="5"/>
      <c r="J7" s="6" t="s">
        <v>11</v>
      </c>
      <c r="K7" s="6" t="s">
        <v>30</v>
      </c>
      <c r="L7" s="6">
        <f>H8-0</f>
        <v>0.54999982787311152</v>
      </c>
    </row>
    <row r="8" spans="1:12" x14ac:dyDescent="0.35">
      <c r="A8" t="s">
        <v>104</v>
      </c>
      <c r="B8" s="4">
        <v>0.35</v>
      </c>
      <c r="C8" s="5"/>
      <c r="D8" s="5" t="s">
        <v>13</v>
      </c>
      <c r="E8" s="5" t="s">
        <v>26</v>
      </c>
      <c r="F8" s="7">
        <f>B7</f>
        <v>0.55000000000000004</v>
      </c>
      <c r="G8" s="7">
        <v>0.20066999999999999</v>
      </c>
      <c r="H8" s="7">
        <f>EXP(G8)/(1+EXP(G8))</f>
        <v>0.54999982787311152</v>
      </c>
      <c r="J8" s="6" t="s">
        <v>14</v>
      </c>
      <c r="K8" s="6" t="s">
        <v>31</v>
      </c>
      <c r="L8" s="6">
        <f>H9-H8</f>
        <v>0.34999796014488305</v>
      </c>
    </row>
    <row r="9" spans="1:12" x14ac:dyDescent="0.35">
      <c r="A9" t="s">
        <v>106</v>
      </c>
      <c r="B9" s="4">
        <v>0.1</v>
      </c>
      <c r="C9" s="5"/>
      <c r="D9" s="5" t="s">
        <v>16</v>
      </c>
      <c r="E9" s="5" t="s">
        <v>27</v>
      </c>
      <c r="F9" s="7">
        <f>B7+B8</f>
        <v>0.9</v>
      </c>
      <c r="G9" s="7">
        <v>2.1972</v>
      </c>
      <c r="H9" s="7">
        <f>EXP(G9)/(1+EXP(G9))</f>
        <v>0.89999778801799457</v>
      </c>
      <c r="J9" t="s">
        <v>17</v>
      </c>
      <c r="K9" t="s">
        <v>32</v>
      </c>
      <c r="L9" s="6">
        <f>1-H9</f>
        <v>0.10000221198200543</v>
      </c>
    </row>
    <row r="11" spans="1:12" s="3" customFormat="1" ht="29" x14ac:dyDescent="0.35">
      <c r="A11" s="1" t="s">
        <v>6</v>
      </c>
      <c r="B11" s="1" t="s">
        <v>7</v>
      </c>
      <c r="C11" s="2"/>
      <c r="D11" s="1" t="s">
        <v>8</v>
      </c>
      <c r="E11" s="1"/>
      <c r="F11" s="1" t="s">
        <v>85</v>
      </c>
      <c r="G11" s="1" t="s">
        <v>19</v>
      </c>
      <c r="H11" s="1" t="s">
        <v>20</v>
      </c>
      <c r="J11" s="1" t="s">
        <v>87</v>
      </c>
      <c r="K11" s="1" t="s">
        <v>86</v>
      </c>
    </row>
    <row r="12" spans="1:12" x14ac:dyDescent="0.35">
      <c r="A12" t="s">
        <v>105</v>
      </c>
      <c r="B12" s="4">
        <v>0.55000000000000004</v>
      </c>
      <c r="D12" s="5" t="s">
        <v>21</v>
      </c>
      <c r="E12" s="5"/>
      <c r="F12" s="7">
        <f>B12/(SUM(B12+B13))</f>
        <v>0.61111111111111116</v>
      </c>
      <c r="G12" s="7">
        <v>0.45200000000000001</v>
      </c>
      <c r="H12" s="7">
        <f>EXP(G12)/(1+EXP(G12))</f>
        <v>0.61111464651200986</v>
      </c>
      <c r="I12" s="5"/>
      <c r="J12" s="7">
        <v>0.20069999999999999</v>
      </c>
      <c r="K12" s="7">
        <f>EXP(J12)/(1+EXP(J12))</f>
        <v>0.55000725286248986</v>
      </c>
    </row>
    <row r="13" spans="1:12" x14ac:dyDescent="0.35">
      <c r="A13" t="s">
        <v>104</v>
      </c>
      <c r="B13" s="4">
        <v>0.35</v>
      </c>
      <c r="D13" s="5" t="s">
        <v>84</v>
      </c>
      <c r="E13" s="5"/>
      <c r="F13" s="5"/>
      <c r="G13" s="5"/>
      <c r="H13" s="5"/>
      <c r="I13" s="5"/>
      <c r="J13" s="5"/>
      <c r="K13" s="5"/>
    </row>
    <row r="14" spans="1:12" x14ac:dyDescent="0.35">
      <c r="A14" t="s">
        <v>106</v>
      </c>
      <c r="B14" s="4">
        <v>0.1</v>
      </c>
      <c r="D14" s="5" t="s">
        <v>22</v>
      </c>
      <c r="E14" s="5"/>
      <c r="F14" s="7">
        <f>B14/(SUM(B13+B14))</f>
        <v>0.22222222222222227</v>
      </c>
      <c r="G14" s="7">
        <v>-1.2527999999999999</v>
      </c>
      <c r="H14" s="7">
        <f>EXP(G14)/(1+EXP(G14))</f>
        <v>0.22221582178108784</v>
      </c>
      <c r="I14" s="5"/>
      <c r="J14" s="7">
        <v>-2.1972</v>
      </c>
      <c r="K14" s="7">
        <f>EXP(J14)/(1+EXP(J14))</f>
        <v>0.10000221198200547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workbookViewId="0">
      <selection activeCell="E61" sqref="E61"/>
    </sheetView>
  </sheetViews>
  <sheetFormatPr defaultRowHeight="14.5" x14ac:dyDescent="0.35"/>
  <cols>
    <col min="1" max="1" width="28" style="19" bestFit="1" customWidth="1"/>
  </cols>
  <sheetData>
    <row r="1" spans="1:10" ht="28.5" thickBot="1" x14ac:dyDescent="0.4">
      <c r="A1" s="20" t="s">
        <v>33</v>
      </c>
      <c r="B1" s="18" t="s">
        <v>60</v>
      </c>
      <c r="C1" s="18" t="s">
        <v>42</v>
      </c>
      <c r="D1" s="18" t="s">
        <v>4</v>
      </c>
      <c r="E1" s="18" t="s">
        <v>34</v>
      </c>
      <c r="F1" s="18" t="s">
        <v>35</v>
      </c>
      <c r="G1" s="18" t="s">
        <v>36</v>
      </c>
      <c r="H1" s="18" t="s">
        <v>61</v>
      </c>
      <c r="J1" s="26"/>
    </row>
    <row r="2" spans="1:10" x14ac:dyDescent="0.35">
      <c r="A2" s="22" t="s">
        <v>48</v>
      </c>
      <c r="B2" s="27">
        <v>-3.1259999999999999</v>
      </c>
      <c r="C2" s="28">
        <v>0.45250000000000001</v>
      </c>
      <c r="D2" s="25" t="s">
        <v>67</v>
      </c>
      <c r="E2" s="27">
        <v>-6.91</v>
      </c>
      <c r="F2" s="31" t="s">
        <v>37</v>
      </c>
      <c r="G2" s="33">
        <v>4.2049999999999997E-2</v>
      </c>
      <c r="H2" s="33">
        <v>1.823E-2</v>
      </c>
      <c r="J2" s="6"/>
    </row>
    <row r="3" spans="1:10" x14ac:dyDescent="0.35">
      <c r="A3" s="21" t="s">
        <v>52</v>
      </c>
      <c r="B3" s="29">
        <v>-2.5102000000000002</v>
      </c>
      <c r="C3" s="30">
        <v>0.31919999999999998</v>
      </c>
      <c r="D3" s="17" t="s">
        <v>67</v>
      </c>
      <c r="E3" s="29">
        <v>-7.86</v>
      </c>
      <c r="F3" s="32" t="s">
        <v>37</v>
      </c>
      <c r="G3" s="34">
        <v>7.5149999999999995E-2</v>
      </c>
      <c r="H3" s="34">
        <v>2.2179999999999998E-2</v>
      </c>
      <c r="J3" s="6"/>
    </row>
    <row r="4" spans="1:10" x14ac:dyDescent="0.35">
      <c r="A4" s="21" t="s">
        <v>56</v>
      </c>
      <c r="B4" s="29">
        <v>-1.8945000000000001</v>
      </c>
      <c r="C4" s="30">
        <v>0.36720000000000003</v>
      </c>
      <c r="D4" s="17" t="s">
        <v>67</v>
      </c>
      <c r="E4" s="29">
        <v>-5.16</v>
      </c>
      <c r="F4" s="32" t="s">
        <v>37</v>
      </c>
      <c r="G4" s="34">
        <v>0.13070000000000001</v>
      </c>
      <c r="H4" s="34">
        <v>4.1730000000000003E-2</v>
      </c>
      <c r="J4" s="6"/>
    </row>
    <row r="5" spans="1:10" x14ac:dyDescent="0.35">
      <c r="A5" s="21" t="s">
        <v>49</v>
      </c>
      <c r="B5" s="29">
        <v>-3.0672999999999999</v>
      </c>
      <c r="C5" s="30">
        <v>0.3211</v>
      </c>
      <c r="D5" s="17" t="s">
        <v>67</v>
      </c>
      <c r="E5" s="29">
        <v>-9.5500000000000007</v>
      </c>
      <c r="F5" s="32" t="s">
        <v>37</v>
      </c>
      <c r="G5" s="34">
        <v>4.4479999999999999E-2</v>
      </c>
      <c r="H5" s="34">
        <v>1.3650000000000001E-2</v>
      </c>
      <c r="J5" s="6"/>
    </row>
    <row r="6" spans="1:10" x14ac:dyDescent="0.35">
      <c r="A6" s="21" t="s">
        <v>53</v>
      </c>
      <c r="B6" s="29">
        <v>-2.4514999999999998</v>
      </c>
      <c r="C6" s="30">
        <v>0.187</v>
      </c>
      <c r="D6" s="17" t="s">
        <v>67</v>
      </c>
      <c r="E6" s="29">
        <v>-13.11</v>
      </c>
      <c r="F6" s="32" t="s">
        <v>37</v>
      </c>
      <c r="G6" s="34">
        <v>7.9329999999999998E-2</v>
      </c>
      <c r="H6" s="34">
        <v>1.366E-2</v>
      </c>
      <c r="J6" s="6"/>
    </row>
    <row r="7" spans="1:10" x14ac:dyDescent="0.35">
      <c r="A7" s="21" t="s">
        <v>57</v>
      </c>
      <c r="B7" s="29">
        <v>-1.8358000000000001</v>
      </c>
      <c r="C7" s="30">
        <v>0.32040000000000002</v>
      </c>
      <c r="D7" s="17" t="s">
        <v>67</v>
      </c>
      <c r="E7" s="29">
        <v>-5.73</v>
      </c>
      <c r="F7" s="32" t="s">
        <v>37</v>
      </c>
      <c r="G7" s="34">
        <v>0.1376</v>
      </c>
      <c r="H7" s="34">
        <v>3.8010000000000002E-2</v>
      </c>
      <c r="J7" s="6"/>
    </row>
    <row r="8" spans="1:10" x14ac:dyDescent="0.35">
      <c r="A8" s="21" t="s">
        <v>50</v>
      </c>
      <c r="B8" s="29">
        <v>-2.0783</v>
      </c>
      <c r="C8" s="30">
        <v>0.49709999999999999</v>
      </c>
      <c r="D8" s="17" t="s">
        <v>67</v>
      </c>
      <c r="E8" s="29">
        <v>-4.18</v>
      </c>
      <c r="F8" s="32" t="s">
        <v>37</v>
      </c>
      <c r="G8" s="34">
        <v>0.11119999999999999</v>
      </c>
      <c r="H8" s="34">
        <v>4.9140000000000003E-2</v>
      </c>
      <c r="J8" s="6"/>
    </row>
    <row r="9" spans="1:10" x14ac:dyDescent="0.35">
      <c r="A9" s="21" t="s">
        <v>54</v>
      </c>
      <c r="B9" s="29">
        <v>-1.4624999999999999</v>
      </c>
      <c r="C9" s="30">
        <v>0.36080000000000001</v>
      </c>
      <c r="D9" s="17" t="s">
        <v>67</v>
      </c>
      <c r="E9" s="29">
        <v>-4.05</v>
      </c>
      <c r="F9" s="32" t="s">
        <v>37</v>
      </c>
      <c r="G9" s="34">
        <v>0.18809999999999999</v>
      </c>
      <c r="H9" s="34">
        <v>5.5100000000000003E-2</v>
      </c>
      <c r="J9" s="6"/>
    </row>
    <row r="10" spans="1:10" x14ac:dyDescent="0.35">
      <c r="A10" s="21" t="s">
        <v>58</v>
      </c>
      <c r="B10" s="29">
        <v>-0.8468</v>
      </c>
      <c r="C10" s="30">
        <v>0.38619999999999999</v>
      </c>
      <c r="D10" s="17" t="s">
        <v>67</v>
      </c>
      <c r="E10" s="29">
        <v>-2.19</v>
      </c>
      <c r="F10" s="32">
        <v>2.8299999999999999E-2</v>
      </c>
      <c r="G10" s="34">
        <v>0.30009999999999998</v>
      </c>
      <c r="H10" s="34">
        <v>8.1110000000000002E-2</v>
      </c>
      <c r="J10" s="6"/>
    </row>
    <row r="11" spans="1:10" x14ac:dyDescent="0.35">
      <c r="A11" s="21" t="s">
        <v>51</v>
      </c>
      <c r="B11" s="29">
        <v>-2.0196000000000001</v>
      </c>
      <c r="C11" s="30">
        <v>0.38929999999999998</v>
      </c>
      <c r="D11" s="17" t="s">
        <v>67</v>
      </c>
      <c r="E11" s="29">
        <v>-5.19</v>
      </c>
      <c r="F11" s="32" t="s">
        <v>37</v>
      </c>
      <c r="G11" s="34">
        <v>0.1172</v>
      </c>
      <c r="H11" s="34">
        <v>4.027E-2</v>
      </c>
      <c r="J11" s="6"/>
    </row>
    <row r="12" spans="1:10" x14ac:dyDescent="0.35">
      <c r="A12" s="21" t="s">
        <v>55</v>
      </c>
      <c r="B12" s="29">
        <v>-1.4038999999999999</v>
      </c>
      <c r="C12" s="30">
        <v>0.26340000000000002</v>
      </c>
      <c r="D12" s="17" t="s">
        <v>67</v>
      </c>
      <c r="E12" s="29">
        <v>-5.33</v>
      </c>
      <c r="F12" s="32" t="s">
        <v>37</v>
      </c>
      <c r="G12" s="34">
        <v>0.19719999999999999</v>
      </c>
      <c r="H12" s="34">
        <v>4.1700000000000001E-2</v>
      </c>
      <c r="J12" s="6"/>
    </row>
    <row r="13" spans="1:10" x14ac:dyDescent="0.35">
      <c r="A13" s="21" t="s">
        <v>59</v>
      </c>
      <c r="B13" s="29">
        <v>-0.78810000000000002</v>
      </c>
      <c r="C13" s="30">
        <v>0.3508</v>
      </c>
      <c r="D13" s="17" t="s">
        <v>67</v>
      </c>
      <c r="E13" s="29">
        <v>-2.25</v>
      </c>
      <c r="F13" s="32">
        <v>2.47E-2</v>
      </c>
      <c r="G13" s="34">
        <v>0.31259999999999999</v>
      </c>
      <c r="H13" s="34">
        <v>7.5380000000000003E-2</v>
      </c>
      <c r="J13" s="6"/>
    </row>
    <row r="14" spans="1:10" x14ac:dyDescent="0.35">
      <c r="A14" s="21" t="s">
        <v>68</v>
      </c>
      <c r="B14" s="29">
        <v>-1.0305</v>
      </c>
      <c r="C14" s="30">
        <v>0.42059999999999997</v>
      </c>
      <c r="D14" s="17" t="s">
        <v>67</v>
      </c>
      <c r="E14" s="29">
        <v>-2.4500000000000002</v>
      </c>
      <c r="F14" s="32">
        <v>1.43E-2</v>
      </c>
      <c r="G14" s="34">
        <v>0.26300000000000001</v>
      </c>
      <c r="H14" s="34">
        <v>8.1530000000000005E-2</v>
      </c>
      <c r="J14" s="6"/>
    </row>
    <row r="15" spans="1:10" x14ac:dyDescent="0.35">
      <c r="A15" s="21" t="s">
        <v>69</v>
      </c>
      <c r="B15" s="29">
        <v>-0.4148</v>
      </c>
      <c r="C15" s="30">
        <v>0.28299999999999997</v>
      </c>
      <c r="D15" s="17" t="s">
        <v>67</v>
      </c>
      <c r="E15" s="29">
        <v>-1.47</v>
      </c>
      <c r="F15" s="32">
        <v>0.14269999999999999</v>
      </c>
      <c r="G15" s="34">
        <v>0.39779999999999999</v>
      </c>
      <c r="H15" s="34">
        <v>6.7790000000000003E-2</v>
      </c>
      <c r="J15" s="6"/>
    </row>
    <row r="16" spans="1:10" x14ac:dyDescent="0.35">
      <c r="A16" s="21" t="s">
        <v>70</v>
      </c>
      <c r="B16" s="30">
        <v>0.20100000000000001</v>
      </c>
      <c r="C16" s="30">
        <v>0.34510000000000002</v>
      </c>
      <c r="D16" s="17" t="s">
        <v>67</v>
      </c>
      <c r="E16" s="30">
        <v>0.57999999999999996</v>
      </c>
      <c r="F16" s="32">
        <v>0.56030000000000002</v>
      </c>
      <c r="G16" s="34">
        <v>0.55010000000000003</v>
      </c>
      <c r="H16" s="34">
        <v>8.5400000000000004E-2</v>
      </c>
      <c r="J16" s="6"/>
    </row>
    <row r="17" spans="1:10" x14ac:dyDescent="0.35">
      <c r="A17" s="21" t="s">
        <v>71</v>
      </c>
      <c r="B17" s="29">
        <v>-0.9718</v>
      </c>
      <c r="C17" s="30">
        <v>0.27539999999999998</v>
      </c>
      <c r="D17" s="17" t="s">
        <v>67</v>
      </c>
      <c r="E17" s="29">
        <v>-3.53</v>
      </c>
      <c r="F17" s="32">
        <v>4.0000000000000002E-4</v>
      </c>
      <c r="G17" s="34">
        <v>0.27450000000000002</v>
      </c>
      <c r="H17" s="34">
        <v>5.4859999999999999E-2</v>
      </c>
      <c r="J17" s="6"/>
    </row>
    <row r="18" spans="1:10" x14ac:dyDescent="0.35">
      <c r="A18" s="21" t="s">
        <v>72</v>
      </c>
      <c r="B18" s="29">
        <v>-0.35610000000000003</v>
      </c>
      <c r="C18" s="30">
        <v>0.1173</v>
      </c>
      <c r="D18" s="17" t="s">
        <v>67</v>
      </c>
      <c r="E18" s="29">
        <v>-3.04</v>
      </c>
      <c r="F18" s="32">
        <v>2.3999999999999998E-3</v>
      </c>
      <c r="G18" s="34">
        <v>0.41189999999999999</v>
      </c>
      <c r="H18" s="34">
        <v>2.8400000000000002E-2</v>
      </c>
      <c r="J18" s="6"/>
    </row>
    <row r="19" spans="1:10" x14ac:dyDescent="0.35">
      <c r="A19" s="21" t="s">
        <v>73</v>
      </c>
      <c r="B19" s="30">
        <v>0.25969999999999999</v>
      </c>
      <c r="C19" s="30">
        <v>0.29580000000000001</v>
      </c>
      <c r="D19" s="17" t="s">
        <v>67</v>
      </c>
      <c r="E19" s="30">
        <v>0.88</v>
      </c>
      <c r="F19" s="32">
        <v>0.38</v>
      </c>
      <c r="G19" s="34">
        <v>0.56459999999999999</v>
      </c>
      <c r="H19" s="34">
        <v>7.2709999999999997E-2</v>
      </c>
      <c r="J19" s="6"/>
    </row>
    <row r="20" spans="1:10" x14ac:dyDescent="0.35">
      <c r="A20" s="21" t="s">
        <v>74</v>
      </c>
      <c r="B20" s="30">
        <v>1.7149999999999999E-2</v>
      </c>
      <c r="C20" s="30">
        <v>0.4839</v>
      </c>
      <c r="D20" s="17" t="s">
        <v>67</v>
      </c>
      <c r="E20" s="30">
        <v>0.04</v>
      </c>
      <c r="F20" s="32">
        <v>0.97170000000000001</v>
      </c>
      <c r="G20" s="34">
        <v>0.50429999999999997</v>
      </c>
      <c r="H20" s="34">
        <v>0.121</v>
      </c>
      <c r="J20" s="6"/>
    </row>
    <row r="21" spans="1:10" x14ac:dyDescent="0.35">
      <c r="A21" s="21" t="s">
        <v>75</v>
      </c>
      <c r="B21" s="30">
        <v>0.63290000000000002</v>
      </c>
      <c r="C21" s="30">
        <v>0.35110000000000002</v>
      </c>
      <c r="D21" s="17" t="s">
        <v>67</v>
      </c>
      <c r="E21" s="30">
        <v>1.8</v>
      </c>
      <c r="F21" s="32">
        <v>7.1400000000000005E-2</v>
      </c>
      <c r="G21" s="34">
        <v>0.65310000000000001</v>
      </c>
      <c r="H21" s="34">
        <v>7.954E-2</v>
      </c>
      <c r="J21" s="6"/>
    </row>
    <row r="22" spans="1:10" x14ac:dyDescent="0.35">
      <c r="A22" s="21" t="s">
        <v>76</v>
      </c>
      <c r="B22" s="30">
        <v>1.2485999999999999</v>
      </c>
      <c r="C22" s="30">
        <v>0.38500000000000001</v>
      </c>
      <c r="D22" s="17" t="s">
        <v>67</v>
      </c>
      <c r="E22" s="30">
        <v>3.24</v>
      </c>
      <c r="F22" s="32">
        <v>1.1999999999999999E-3</v>
      </c>
      <c r="G22" s="34">
        <v>0.77710000000000001</v>
      </c>
      <c r="H22" s="34">
        <v>6.6699999999999995E-2</v>
      </c>
      <c r="J22" s="6"/>
    </row>
    <row r="23" spans="1:10" x14ac:dyDescent="0.35">
      <c r="A23" s="21" t="s">
        <v>77</v>
      </c>
      <c r="B23" s="30">
        <v>7.5829999999999995E-2</v>
      </c>
      <c r="C23" s="30">
        <v>0.37309999999999999</v>
      </c>
      <c r="D23" s="17" t="s">
        <v>67</v>
      </c>
      <c r="E23" s="30">
        <v>0.2</v>
      </c>
      <c r="F23" s="32">
        <v>0.83899999999999997</v>
      </c>
      <c r="G23" s="34">
        <v>0.51890000000000003</v>
      </c>
      <c r="H23" s="34">
        <v>9.3149999999999997E-2</v>
      </c>
      <c r="J23" s="6"/>
    </row>
    <row r="24" spans="1:10" x14ac:dyDescent="0.35">
      <c r="A24" s="21" t="s">
        <v>78</v>
      </c>
      <c r="B24" s="30">
        <v>0.69159999999999999</v>
      </c>
      <c r="C24" s="30">
        <v>0.25109999999999999</v>
      </c>
      <c r="D24" s="17" t="s">
        <v>67</v>
      </c>
      <c r="E24" s="30">
        <v>2.75</v>
      </c>
      <c r="F24" s="32">
        <v>5.8999999999999999E-3</v>
      </c>
      <c r="G24" s="34">
        <v>0.6663</v>
      </c>
      <c r="H24" s="34">
        <v>5.5829999999999998E-2</v>
      </c>
      <c r="J24" s="6"/>
    </row>
    <row r="25" spans="1:10" x14ac:dyDescent="0.35">
      <c r="A25" s="21" t="s">
        <v>79</v>
      </c>
      <c r="B25" s="30">
        <v>1.3072999999999999</v>
      </c>
      <c r="C25" s="30">
        <v>0.35039999999999999</v>
      </c>
      <c r="D25" s="17" t="s">
        <v>67</v>
      </c>
      <c r="E25" s="30">
        <v>3.73</v>
      </c>
      <c r="F25" s="32">
        <v>2.0000000000000001E-4</v>
      </c>
      <c r="G25" s="34">
        <v>0.78710000000000002</v>
      </c>
      <c r="H25" s="34">
        <v>5.8720000000000001E-2</v>
      </c>
      <c r="J25" s="6"/>
    </row>
    <row r="26" spans="1:10" x14ac:dyDescent="0.35">
      <c r="A26" s="21"/>
      <c r="B26" s="17"/>
      <c r="C26" s="17"/>
      <c r="D26" s="17"/>
      <c r="E26" s="17"/>
      <c r="F26" s="17"/>
      <c r="G26" s="17"/>
      <c r="H26" s="17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9CB4-C2D7-44F9-83E7-13986344F702}">
  <dimension ref="A1:I63"/>
  <sheetViews>
    <sheetView workbookViewId="0">
      <selection activeCell="D33" sqref="D33"/>
    </sheetView>
  </sheetViews>
  <sheetFormatPr defaultRowHeight="14.5" x14ac:dyDescent="0.35"/>
  <cols>
    <col min="1" max="1" width="11.453125" bestFit="1" customWidth="1"/>
    <col min="3" max="3" width="7.81640625" customWidth="1"/>
    <col min="4" max="4" width="10.26953125" customWidth="1"/>
    <col min="5" max="5" width="9.453125" customWidth="1"/>
    <col min="6" max="6" width="10.453125" customWidth="1"/>
    <col min="7" max="8" width="8.81640625" style="5"/>
  </cols>
  <sheetData>
    <row r="1" spans="1:9" x14ac:dyDescent="0.35">
      <c r="A1" s="8" t="s">
        <v>115</v>
      </c>
    </row>
    <row r="2" spans="1:9" ht="29" x14ac:dyDescent="0.35">
      <c r="A2" s="1" t="s">
        <v>0</v>
      </c>
      <c r="B2" s="1" t="s">
        <v>1</v>
      </c>
      <c r="C2" s="1" t="s">
        <v>2</v>
      </c>
      <c r="D2" s="1" t="s">
        <v>113</v>
      </c>
      <c r="E2" s="1" t="s">
        <v>114</v>
      </c>
      <c r="F2" s="5" t="s">
        <v>5</v>
      </c>
      <c r="I2" s="9"/>
    </row>
    <row r="3" spans="1:9" x14ac:dyDescent="0.35">
      <c r="A3" s="24" t="s">
        <v>46</v>
      </c>
      <c r="B3" s="19" t="s">
        <v>62</v>
      </c>
      <c r="C3" t="s">
        <v>64</v>
      </c>
      <c r="D3" s="11">
        <v>-1.179675381</v>
      </c>
      <c r="E3" s="11">
        <f t="shared" ref="E3:E14" si="0">1/(1+EXP(-1*D3))</f>
        <v>0.23511056861626362</v>
      </c>
      <c r="F3" s="12">
        <v>2</v>
      </c>
      <c r="I3" s="11"/>
    </row>
    <row r="4" spans="1:9" x14ac:dyDescent="0.35">
      <c r="A4" s="24" t="s">
        <v>46</v>
      </c>
      <c r="B4" s="19" t="s">
        <v>62</v>
      </c>
      <c r="C4" t="s">
        <v>65</v>
      </c>
      <c r="D4" s="11">
        <v>-0.56906490700000001</v>
      </c>
      <c r="E4" s="11">
        <f t="shared" si="0"/>
        <v>0.36145262066604561</v>
      </c>
      <c r="F4" s="12">
        <v>3</v>
      </c>
      <c r="I4" s="11"/>
    </row>
    <row r="5" spans="1:9" x14ac:dyDescent="0.35">
      <c r="A5" s="24" t="s">
        <v>46</v>
      </c>
      <c r="B5" s="19" t="s">
        <v>62</v>
      </c>
      <c r="C5" t="s">
        <v>66</v>
      </c>
      <c r="D5" s="11">
        <v>4.1545566999999999E-2</v>
      </c>
      <c r="E5" s="11">
        <f t="shared" si="0"/>
        <v>0.51038489806892018</v>
      </c>
      <c r="F5" s="12">
        <v>4</v>
      </c>
      <c r="I5" s="11"/>
    </row>
    <row r="6" spans="1:9" x14ac:dyDescent="0.35">
      <c r="A6" s="24" t="s">
        <v>46</v>
      </c>
      <c r="B6" s="19" t="s">
        <v>63</v>
      </c>
      <c r="C6" t="s">
        <v>64</v>
      </c>
      <c r="D6" s="11">
        <v>-0.94466896899999997</v>
      </c>
      <c r="E6" s="11">
        <f t="shared" si="0"/>
        <v>0.27995819809903616</v>
      </c>
      <c r="F6" s="12"/>
      <c r="I6" s="11"/>
    </row>
    <row r="7" spans="1:9" x14ac:dyDescent="0.35">
      <c r="A7" s="24" t="s">
        <v>46</v>
      </c>
      <c r="B7" s="19" t="s">
        <v>63</v>
      </c>
      <c r="C7" t="s">
        <v>65</v>
      </c>
      <c r="D7" s="11">
        <v>-0.33405849500000001</v>
      </c>
      <c r="E7" s="11">
        <f t="shared" si="0"/>
        <v>0.4172534577226501</v>
      </c>
      <c r="F7" s="12"/>
      <c r="I7" s="11"/>
    </row>
    <row r="8" spans="1:9" x14ac:dyDescent="0.35">
      <c r="A8" s="24" t="s">
        <v>46</v>
      </c>
      <c r="B8" s="19" t="s">
        <v>63</v>
      </c>
      <c r="C8" t="s">
        <v>66</v>
      </c>
      <c r="D8" s="11">
        <v>0.27655197999999998</v>
      </c>
      <c r="E8" s="11">
        <f t="shared" si="0"/>
        <v>0.56870069398151335</v>
      </c>
      <c r="F8" s="12"/>
      <c r="I8" s="11"/>
    </row>
    <row r="9" spans="1:9" x14ac:dyDescent="0.35">
      <c r="A9" s="24" t="s">
        <v>47</v>
      </c>
      <c r="B9" s="19" t="s">
        <v>62</v>
      </c>
      <c r="C9" t="s">
        <v>64</v>
      </c>
      <c r="D9" s="11">
        <v>-0.12204843999999999</v>
      </c>
      <c r="E9" s="11">
        <f t="shared" si="0"/>
        <v>0.46952570891249168</v>
      </c>
      <c r="F9" s="12"/>
      <c r="I9" s="11"/>
    </row>
    <row r="10" spans="1:9" x14ac:dyDescent="0.35">
      <c r="A10" s="24" t="s">
        <v>47</v>
      </c>
      <c r="B10" s="19" t="s">
        <v>62</v>
      </c>
      <c r="C10" t="s">
        <v>65</v>
      </c>
      <c r="D10" s="11">
        <v>0.48856203399999998</v>
      </c>
      <c r="E10" s="11">
        <f t="shared" si="0"/>
        <v>0.61976762584430134</v>
      </c>
      <c r="F10" s="12"/>
      <c r="I10" s="11"/>
    </row>
    <row r="11" spans="1:9" x14ac:dyDescent="0.35">
      <c r="A11" s="24" t="s">
        <v>47</v>
      </c>
      <c r="B11" s="19" t="s">
        <v>62</v>
      </c>
      <c r="C11" t="s">
        <v>66</v>
      </c>
      <c r="D11" s="11">
        <v>1.0991725080000001</v>
      </c>
      <c r="E11" s="11">
        <f t="shared" si="0"/>
        <v>0.75010502641252597</v>
      </c>
      <c r="F11" s="12"/>
      <c r="I11" s="11"/>
    </row>
    <row r="12" spans="1:9" x14ac:dyDescent="0.35">
      <c r="A12" s="24" t="s">
        <v>47</v>
      </c>
      <c r="B12" s="19" t="s">
        <v>63</v>
      </c>
      <c r="C12" t="s">
        <v>64</v>
      </c>
      <c r="D12" s="11">
        <v>0.112957972</v>
      </c>
      <c r="E12" s="11">
        <f t="shared" si="0"/>
        <v>0.52820950443766601</v>
      </c>
      <c r="F12" s="12"/>
      <c r="I12" s="11"/>
    </row>
    <row r="13" spans="1:9" x14ac:dyDescent="0.35">
      <c r="A13" s="24" t="s">
        <v>47</v>
      </c>
      <c r="B13" s="19" t="s">
        <v>63</v>
      </c>
      <c r="C13" t="s">
        <v>65</v>
      </c>
      <c r="D13" s="11">
        <v>0.723568447</v>
      </c>
      <c r="E13" s="11">
        <f t="shared" si="0"/>
        <v>0.67339232888810963</v>
      </c>
      <c r="F13" s="12"/>
      <c r="I13" s="11"/>
    </row>
    <row r="14" spans="1:9" x14ac:dyDescent="0.35">
      <c r="A14" s="24" t="s">
        <v>47</v>
      </c>
      <c r="B14" s="19" t="s">
        <v>63</v>
      </c>
      <c r="C14" t="s">
        <v>66</v>
      </c>
      <c r="D14" s="11">
        <v>1.3341789209999999</v>
      </c>
      <c r="E14" s="11">
        <f t="shared" si="0"/>
        <v>0.79153103719899398</v>
      </c>
      <c r="F14" s="12"/>
      <c r="I14" s="11"/>
    </row>
    <row r="15" spans="1:9" x14ac:dyDescent="0.35">
      <c r="A15" s="10"/>
      <c r="D15" s="6"/>
      <c r="E15" s="11"/>
      <c r="F15" s="13"/>
      <c r="G15" s="12"/>
      <c r="H15" s="12"/>
      <c r="I15" s="11"/>
    </row>
    <row r="16" spans="1:9" x14ac:dyDescent="0.35">
      <c r="A16" s="8" t="s">
        <v>116</v>
      </c>
    </row>
    <row r="17" spans="1:9" ht="29" x14ac:dyDescent="0.35">
      <c r="A17" s="1" t="s">
        <v>0</v>
      </c>
      <c r="B17" s="1" t="s">
        <v>1</v>
      </c>
      <c r="C17" s="1" t="s">
        <v>2</v>
      </c>
      <c r="D17" s="1" t="s">
        <v>108</v>
      </c>
      <c r="E17" s="1" t="s">
        <v>107</v>
      </c>
      <c r="F17" s="5" t="s">
        <v>5</v>
      </c>
      <c r="I17" s="9"/>
    </row>
    <row r="18" spans="1:9" x14ac:dyDescent="0.35">
      <c r="A18" s="24" t="s">
        <v>46</v>
      </c>
      <c r="B18" t="s">
        <v>62</v>
      </c>
      <c r="C18" t="s">
        <v>64</v>
      </c>
      <c r="D18" s="11">
        <v>-2.6161421699999998</v>
      </c>
      <c r="E18" s="11">
        <f t="shared" ref="E18:E29" si="1">1/(1+EXP(-1*D18))</f>
        <v>6.8106735549093148E-2</v>
      </c>
      <c r="F18" s="12">
        <v>2</v>
      </c>
      <c r="I18" s="11"/>
    </row>
    <row r="19" spans="1:9" x14ac:dyDescent="0.35">
      <c r="A19" s="24" t="s">
        <v>46</v>
      </c>
      <c r="B19" t="s">
        <v>62</v>
      </c>
      <c r="C19" t="s">
        <v>65</v>
      </c>
      <c r="D19" s="11">
        <v>-2.0055316900000002</v>
      </c>
      <c r="E19" s="11">
        <f t="shared" si="1"/>
        <v>0.11862335236885979</v>
      </c>
      <c r="F19" s="12">
        <v>3</v>
      </c>
      <c r="I19" s="11"/>
    </row>
    <row r="20" spans="1:9" x14ac:dyDescent="0.35">
      <c r="A20" s="24" t="s">
        <v>46</v>
      </c>
      <c r="B20" t="s">
        <v>62</v>
      </c>
      <c r="C20" t="s">
        <v>66</v>
      </c>
      <c r="D20" s="11">
        <v>-1.3949212200000001</v>
      </c>
      <c r="E20" s="11">
        <f t="shared" si="1"/>
        <v>0.19862327416332859</v>
      </c>
      <c r="F20" s="12">
        <v>4</v>
      </c>
      <c r="I20" s="11"/>
    </row>
    <row r="21" spans="1:9" x14ac:dyDescent="0.35">
      <c r="A21" s="24" t="s">
        <v>46</v>
      </c>
      <c r="B21" t="s">
        <v>63</v>
      </c>
      <c r="C21" t="s">
        <v>64</v>
      </c>
      <c r="D21" s="11">
        <v>-3.1894215199999998</v>
      </c>
      <c r="E21" s="11">
        <f t="shared" si="1"/>
        <v>3.9565756114465091E-2</v>
      </c>
      <c r="G21" s="12"/>
      <c r="I21" s="11"/>
    </row>
    <row r="22" spans="1:9" x14ac:dyDescent="0.35">
      <c r="A22" s="24" t="s">
        <v>46</v>
      </c>
      <c r="B22" t="s">
        <v>63</v>
      </c>
      <c r="C22" t="s">
        <v>65</v>
      </c>
      <c r="D22" s="11">
        <v>-2.5788110500000001</v>
      </c>
      <c r="E22" s="11">
        <f t="shared" si="1"/>
        <v>7.0514617636934993E-2</v>
      </c>
      <c r="G22" s="12"/>
      <c r="I22" s="11"/>
    </row>
    <row r="23" spans="1:9" x14ac:dyDescent="0.35">
      <c r="A23" s="24" t="s">
        <v>46</v>
      </c>
      <c r="B23" t="s">
        <v>63</v>
      </c>
      <c r="C23" t="s">
        <v>66</v>
      </c>
      <c r="D23" s="11">
        <v>-1.96820057</v>
      </c>
      <c r="E23" s="11">
        <f t="shared" si="1"/>
        <v>0.12258229468991741</v>
      </c>
      <c r="G23" s="12"/>
      <c r="I23" s="11"/>
    </row>
    <row r="24" spans="1:9" x14ac:dyDescent="0.35">
      <c r="A24" s="10" t="s">
        <v>47</v>
      </c>
      <c r="B24" t="s">
        <v>62</v>
      </c>
      <c r="C24" t="s">
        <v>64</v>
      </c>
      <c r="D24" s="11">
        <v>-1.55851523</v>
      </c>
      <c r="E24" s="11">
        <f t="shared" si="1"/>
        <v>0.17385980509531168</v>
      </c>
      <c r="G24" s="12"/>
      <c r="I24" s="11"/>
    </row>
    <row r="25" spans="1:9" x14ac:dyDescent="0.35">
      <c r="A25" s="10" t="s">
        <v>47</v>
      </c>
      <c r="B25" t="s">
        <v>62</v>
      </c>
      <c r="C25" t="s">
        <v>65</v>
      </c>
      <c r="D25" s="11">
        <v>-0.94790474999999996</v>
      </c>
      <c r="E25" s="11">
        <f t="shared" si="1"/>
        <v>0.27930638883181386</v>
      </c>
      <c r="G25" s="12"/>
      <c r="I25" s="11"/>
    </row>
    <row r="26" spans="1:9" x14ac:dyDescent="0.35">
      <c r="A26" s="10" t="s">
        <v>47</v>
      </c>
      <c r="B26" t="s">
        <v>62</v>
      </c>
      <c r="C26" t="s">
        <v>66</v>
      </c>
      <c r="D26" s="11">
        <v>-0.33729428</v>
      </c>
      <c r="E26" s="11">
        <f t="shared" si="1"/>
        <v>0.41646687815403083</v>
      </c>
      <c r="G26" s="12"/>
      <c r="I26" s="11"/>
    </row>
    <row r="27" spans="1:9" x14ac:dyDescent="0.35">
      <c r="A27" s="10" t="s">
        <v>47</v>
      </c>
      <c r="B27" t="s">
        <v>63</v>
      </c>
      <c r="C27" t="s">
        <v>64</v>
      </c>
      <c r="D27" s="11">
        <v>-2.1317945800000002</v>
      </c>
      <c r="E27" s="11">
        <f t="shared" si="1"/>
        <v>0.10604474650735607</v>
      </c>
      <c r="G27" s="12"/>
      <c r="I27" s="11"/>
    </row>
    <row r="28" spans="1:9" x14ac:dyDescent="0.35">
      <c r="A28" s="10" t="s">
        <v>47</v>
      </c>
      <c r="B28" t="s">
        <v>63</v>
      </c>
      <c r="C28" t="s">
        <v>65</v>
      </c>
      <c r="D28" s="11">
        <v>-1.5211841100000001</v>
      </c>
      <c r="E28" s="11">
        <f t="shared" si="1"/>
        <v>0.17928721936807307</v>
      </c>
      <c r="G28" s="12"/>
      <c r="I28" s="11"/>
    </row>
    <row r="29" spans="1:9" x14ac:dyDescent="0.35">
      <c r="A29" s="10" t="s">
        <v>47</v>
      </c>
      <c r="B29" t="s">
        <v>63</v>
      </c>
      <c r="C29" t="s">
        <v>66</v>
      </c>
      <c r="D29" s="11">
        <v>-0.91057363000000002</v>
      </c>
      <c r="E29" s="11">
        <f t="shared" si="1"/>
        <v>0.28688246915059734</v>
      </c>
      <c r="G29" s="12"/>
      <c r="I29" s="11"/>
    </row>
    <row r="30" spans="1:9" x14ac:dyDescent="0.35">
      <c r="A30" s="10"/>
      <c r="D30" s="14"/>
      <c r="E30" s="11"/>
      <c r="F30" s="11"/>
      <c r="G30" s="12"/>
      <c r="I30" s="11"/>
    </row>
    <row r="31" spans="1:9" x14ac:dyDescent="0.35">
      <c r="A31" s="15"/>
      <c r="B31" s="14"/>
      <c r="C31" s="14"/>
      <c r="D31" s="14"/>
      <c r="E31" s="14"/>
      <c r="F31" s="14"/>
      <c r="G31" s="4"/>
      <c r="H31" s="4"/>
      <c r="I31" s="11"/>
    </row>
    <row r="32" spans="1:9" x14ac:dyDescent="0.35">
      <c r="A32" s="16"/>
      <c r="D32" s="11">
        <f>D3-D4</f>
        <v>-0.61061047400000001</v>
      </c>
      <c r="G32" s="4"/>
      <c r="H32" s="4"/>
      <c r="I32" s="11"/>
    </row>
    <row r="33" spans="1:9" x14ac:dyDescent="0.35">
      <c r="A33" s="16"/>
      <c r="D33" s="11">
        <f>D4-D5</f>
        <v>-0.61061047400000001</v>
      </c>
      <c r="G33" s="11"/>
      <c r="H33" s="4"/>
    </row>
    <row r="34" spans="1:9" x14ac:dyDescent="0.35">
      <c r="A34" s="46"/>
      <c r="G34" s="11"/>
    </row>
    <row r="35" spans="1:9" x14ac:dyDescent="0.35">
      <c r="A35" s="46"/>
      <c r="G35" s="11"/>
      <c r="H35" s="4"/>
    </row>
    <row r="36" spans="1:9" x14ac:dyDescent="0.35">
      <c r="A36" s="46"/>
      <c r="G36" s="11"/>
    </row>
    <row r="37" spans="1:9" x14ac:dyDescent="0.35">
      <c r="A37" s="46"/>
      <c r="G37" s="11"/>
      <c r="H37" s="4"/>
    </row>
    <row r="38" spans="1:9" x14ac:dyDescent="0.35">
      <c r="A38" s="46"/>
      <c r="G38" s="11"/>
      <c r="H38" s="4"/>
      <c r="I38" s="11"/>
    </row>
    <row r="39" spans="1:9" x14ac:dyDescent="0.35">
      <c r="A39" s="46"/>
      <c r="G39" s="11"/>
    </row>
    <row r="40" spans="1:9" x14ac:dyDescent="0.35">
      <c r="A40" s="46"/>
      <c r="B40" s="14"/>
      <c r="C40" s="14"/>
      <c r="D40" s="14"/>
      <c r="E40" s="14"/>
      <c r="F40" s="14"/>
      <c r="G40" s="11"/>
    </row>
    <row r="41" spans="1:9" x14ac:dyDescent="0.35">
      <c r="A41" s="46"/>
      <c r="B41" s="14"/>
      <c r="C41" s="14"/>
      <c r="D41" s="14"/>
      <c r="E41" s="14"/>
      <c r="F41" s="14"/>
      <c r="G41" s="11"/>
      <c r="H41" s="4"/>
    </row>
    <row r="42" spans="1:9" x14ac:dyDescent="0.35">
      <c r="A42" s="46"/>
      <c r="B42" s="14"/>
      <c r="C42" s="14"/>
      <c r="D42" s="14"/>
      <c r="E42" s="14"/>
      <c r="F42" s="14"/>
      <c r="G42" s="11"/>
      <c r="H42" s="4"/>
    </row>
    <row r="43" spans="1:9" x14ac:dyDescent="0.35">
      <c r="A43" s="46"/>
      <c r="B43" s="14"/>
      <c r="C43" s="14"/>
      <c r="D43" s="14"/>
      <c r="E43" s="14"/>
      <c r="F43" s="14"/>
      <c r="G43" s="11"/>
      <c r="H43" s="4"/>
    </row>
    <row r="44" spans="1:9" x14ac:dyDescent="0.35">
      <c r="A44" s="46"/>
      <c r="B44" s="14"/>
      <c r="C44" s="14"/>
      <c r="D44" s="14"/>
      <c r="E44" s="14"/>
      <c r="F44" s="14"/>
      <c r="G44" s="11"/>
      <c r="H44" s="4"/>
    </row>
    <row r="45" spans="1:9" x14ac:dyDescent="0.35">
      <c r="A45" s="46"/>
      <c r="B45" s="14"/>
      <c r="C45" s="14"/>
      <c r="D45" s="14"/>
      <c r="E45" s="14"/>
      <c r="F45" s="14"/>
      <c r="G45" s="4"/>
      <c r="H45" s="4"/>
    </row>
    <row r="46" spans="1:9" x14ac:dyDescent="0.35">
      <c r="A46" s="46"/>
      <c r="B46" s="14"/>
      <c r="C46" s="14"/>
      <c r="D46" s="14"/>
      <c r="E46" s="14"/>
      <c r="F46" s="14"/>
      <c r="G46" s="4"/>
      <c r="H46" s="4"/>
    </row>
    <row r="47" spans="1:9" x14ac:dyDescent="0.35">
      <c r="A47" s="15"/>
      <c r="B47" s="14"/>
      <c r="C47" s="14"/>
      <c r="D47" s="14"/>
      <c r="E47" s="14"/>
      <c r="F47" s="14"/>
      <c r="G47" s="4"/>
      <c r="H47" s="4"/>
    </row>
    <row r="48" spans="1:9" x14ac:dyDescent="0.35">
      <c r="A48" s="15"/>
      <c r="B48" s="14"/>
      <c r="C48" s="14"/>
      <c r="D48" s="14"/>
      <c r="E48" s="14"/>
      <c r="F48" s="14"/>
      <c r="G48" s="4"/>
      <c r="H48" s="4"/>
    </row>
    <row r="49" spans="1:8" x14ac:dyDescent="0.35">
      <c r="A49" s="15"/>
      <c r="B49" s="14"/>
      <c r="C49" s="14"/>
      <c r="D49" s="14"/>
      <c r="E49" s="14"/>
      <c r="F49" s="14"/>
      <c r="G49" s="4"/>
      <c r="H49" s="4"/>
    </row>
    <row r="50" spans="1:8" x14ac:dyDescent="0.35">
      <c r="A50" s="15"/>
      <c r="B50" s="14"/>
      <c r="C50" s="14"/>
      <c r="D50" s="14"/>
      <c r="E50" s="14"/>
      <c r="F50" s="14"/>
      <c r="G50" s="4"/>
      <c r="H50" s="4"/>
    </row>
    <row r="51" spans="1:8" x14ac:dyDescent="0.35">
      <c r="A51" s="15"/>
      <c r="B51" s="14"/>
      <c r="C51" s="14"/>
      <c r="D51" s="14"/>
      <c r="E51" s="14"/>
      <c r="F51" s="14"/>
      <c r="G51" s="4"/>
      <c r="H51" s="4"/>
    </row>
    <row r="52" spans="1:8" x14ac:dyDescent="0.35">
      <c r="A52" s="15"/>
      <c r="B52" s="14"/>
      <c r="C52" s="14"/>
      <c r="D52" s="14"/>
      <c r="E52" s="14"/>
      <c r="F52" s="14"/>
      <c r="G52" s="4"/>
      <c r="H52" s="4"/>
    </row>
    <row r="53" spans="1:8" x14ac:dyDescent="0.35">
      <c r="A53" s="15"/>
      <c r="B53" s="14"/>
      <c r="C53" s="14"/>
      <c r="D53" s="14"/>
      <c r="E53" s="14"/>
      <c r="F53" s="14"/>
      <c r="G53" s="4"/>
      <c r="H53" s="4"/>
    </row>
    <row r="54" spans="1:8" x14ac:dyDescent="0.35">
      <c r="A54" s="15"/>
      <c r="B54" s="14"/>
      <c r="C54" s="14"/>
      <c r="D54" s="14"/>
      <c r="E54" s="14"/>
      <c r="F54" s="14"/>
      <c r="G54" s="4"/>
      <c r="H54" s="4"/>
    </row>
    <row r="55" spans="1:8" x14ac:dyDescent="0.35">
      <c r="A55" s="15"/>
      <c r="B55" s="14"/>
      <c r="C55" s="14"/>
      <c r="D55" s="14"/>
      <c r="E55" s="14"/>
      <c r="F55" s="14"/>
      <c r="G55" s="4"/>
      <c r="H55" s="4"/>
    </row>
    <row r="56" spans="1:8" x14ac:dyDescent="0.35">
      <c r="A56" s="15"/>
      <c r="B56" s="14"/>
      <c r="C56" s="14"/>
      <c r="D56" s="14"/>
      <c r="E56" s="14"/>
      <c r="F56" s="14"/>
      <c r="G56" s="4"/>
      <c r="H56" s="4"/>
    </row>
    <row r="57" spans="1:8" x14ac:dyDescent="0.35">
      <c r="A57" s="15"/>
      <c r="B57" s="14"/>
      <c r="C57" s="14"/>
      <c r="D57" s="14"/>
      <c r="E57" s="14"/>
      <c r="F57" s="14"/>
      <c r="G57" s="4"/>
      <c r="H57" s="4"/>
    </row>
    <row r="58" spans="1:8" x14ac:dyDescent="0.35">
      <c r="A58" s="15"/>
      <c r="B58" s="14"/>
      <c r="C58" s="14"/>
      <c r="D58" s="14"/>
      <c r="E58" s="14"/>
      <c r="F58" s="14"/>
      <c r="G58" s="4"/>
      <c r="H58" s="4"/>
    </row>
    <row r="59" spans="1:8" x14ac:dyDescent="0.35">
      <c r="A59" s="15"/>
      <c r="B59" s="14"/>
      <c r="C59" s="14"/>
      <c r="D59" s="14"/>
      <c r="E59" s="14"/>
      <c r="F59" s="14"/>
      <c r="G59" s="4"/>
      <c r="H59" s="4"/>
    </row>
    <row r="60" spans="1:8" x14ac:dyDescent="0.35">
      <c r="A60" s="15"/>
      <c r="B60" s="14"/>
      <c r="C60" s="14"/>
      <c r="D60" s="14"/>
      <c r="E60" s="14"/>
      <c r="F60" s="14"/>
      <c r="G60" s="4"/>
      <c r="H60" s="4"/>
    </row>
    <row r="61" spans="1:8" x14ac:dyDescent="0.35">
      <c r="A61" s="15"/>
      <c r="B61" s="14"/>
      <c r="C61" s="14"/>
      <c r="D61" s="14"/>
      <c r="E61" s="14"/>
      <c r="F61" s="14"/>
      <c r="G61" s="4"/>
      <c r="H61" s="4"/>
    </row>
    <row r="62" spans="1:8" x14ac:dyDescent="0.35">
      <c r="A62" s="15"/>
      <c r="B62" s="14"/>
      <c r="C62" s="14"/>
      <c r="D62" s="14"/>
      <c r="E62" s="14"/>
      <c r="F62" s="14"/>
      <c r="G62" s="4"/>
      <c r="H62" s="4"/>
    </row>
    <row r="63" spans="1:8" x14ac:dyDescent="0.35">
      <c r="A63" s="15"/>
      <c r="B63" s="14"/>
      <c r="C63" s="14"/>
      <c r="D63" s="14"/>
      <c r="E63" s="14"/>
      <c r="F63" s="14"/>
      <c r="G63" s="4"/>
      <c r="H63" s="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3"/>
  <sheetViews>
    <sheetView workbookViewId="0">
      <selection activeCell="G3" sqref="G3"/>
    </sheetView>
  </sheetViews>
  <sheetFormatPr defaultRowHeight="14.5" x14ac:dyDescent="0.35"/>
  <cols>
    <col min="1" max="1" width="11.453125" bestFit="1" customWidth="1"/>
    <col min="3" max="3" width="7.81640625" customWidth="1"/>
    <col min="5" max="5" width="9.453125" customWidth="1"/>
    <col min="6" max="7" width="10.453125" customWidth="1"/>
    <col min="8" max="9" width="9.1796875" style="5"/>
  </cols>
  <sheetData>
    <row r="1" spans="1:10" x14ac:dyDescent="0.35">
      <c r="A1" s="8" t="s">
        <v>117</v>
      </c>
    </row>
    <row r="2" spans="1:10" ht="29" x14ac:dyDescent="0.35">
      <c r="A2" s="1" t="s">
        <v>0</v>
      </c>
      <c r="B2" s="1" t="s">
        <v>1</v>
      </c>
      <c r="C2" s="1" t="s">
        <v>2</v>
      </c>
      <c r="D2" s="1" t="s">
        <v>109</v>
      </c>
      <c r="E2" s="1" t="s">
        <v>110</v>
      </c>
      <c r="F2" s="1" t="s">
        <v>88</v>
      </c>
      <c r="G2" s="1" t="s">
        <v>89</v>
      </c>
      <c r="H2" s="5" t="s">
        <v>5</v>
      </c>
      <c r="J2" s="9"/>
    </row>
    <row r="3" spans="1:10" x14ac:dyDescent="0.35">
      <c r="A3" s="24" t="s">
        <v>46</v>
      </c>
      <c r="B3" s="19" t="s">
        <v>62</v>
      </c>
      <c r="C3" t="s">
        <v>64</v>
      </c>
      <c r="D3" s="11">
        <v>1.4003000000000001</v>
      </c>
      <c r="E3" s="11">
        <f>EXP(D3)/(1+EXP(D3))</f>
        <v>0.80223148971218294</v>
      </c>
      <c r="F3" s="11">
        <f t="shared" ref="F3:F14" si="0">D3*-1</f>
        <v>-1.4003000000000001</v>
      </c>
      <c r="G3" s="11">
        <f t="shared" ref="G3:G14" si="1">1-E3</f>
        <v>0.19776851028781706</v>
      </c>
      <c r="H3" s="12">
        <v>2</v>
      </c>
      <c r="J3" s="11"/>
    </row>
    <row r="4" spans="1:10" x14ac:dyDescent="0.35">
      <c r="A4" s="24" t="s">
        <v>46</v>
      </c>
      <c r="B4" s="19" t="s">
        <v>62</v>
      </c>
      <c r="C4" t="s">
        <v>65</v>
      </c>
      <c r="D4" s="11">
        <v>0.95150000000000001</v>
      </c>
      <c r="E4" s="11">
        <f t="shared" ref="E4:E14" si="2">EXP(D4)/(1+EXP(D4))</f>
        <v>0.72141674006347567</v>
      </c>
      <c r="F4" s="11">
        <f t="shared" si="0"/>
        <v>-0.95150000000000001</v>
      </c>
      <c r="G4" s="11">
        <f t="shared" si="1"/>
        <v>0.27858325993652433</v>
      </c>
      <c r="H4" s="12">
        <v>3</v>
      </c>
      <c r="J4" s="11"/>
    </row>
    <row r="5" spans="1:10" x14ac:dyDescent="0.35">
      <c r="A5" s="24" t="s">
        <v>46</v>
      </c>
      <c r="B5" s="19" t="s">
        <v>62</v>
      </c>
      <c r="C5" t="s">
        <v>66</v>
      </c>
      <c r="D5" s="11">
        <v>0.50280000000000002</v>
      </c>
      <c r="E5" s="11">
        <f t="shared" si="2"/>
        <v>0.62311711562111449</v>
      </c>
      <c r="F5" s="11">
        <f t="shared" si="0"/>
        <v>-0.50280000000000002</v>
      </c>
      <c r="G5" s="11">
        <f t="shared" si="1"/>
        <v>0.37688288437888551</v>
      </c>
      <c r="H5" s="12">
        <v>4</v>
      </c>
      <c r="J5" s="11"/>
    </row>
    <row r="6" spans="1:10" x14ac:dyDescent="0.35">
      <c r="A6" s="24" t="s">
        <v>46</v>
      </c>
      <c r="B6" s="19" t="s">
        <v>63</v>
      </c>
      <c r="C6" t="s">
        <v>64</v>
      </c>
      <c r="D6" s="11">
        <v>0.98150000000000004</v>
      </c>
      <c r="E6" s="11">
        <f t="shared" si="2"/>
        <v>0.72740574771471855</v>
      </c>
      <c r="F6" s="11">
        <f t="shared" si="0"/>
        <v>-0.98150000000000004</v>
      </c>
      <c r="G6" s="11">
        <f t="shared" si="1"/>
        <v>0.27259425228528145</v>
      </c>
      <c r="H6" s="12"/>
      <c r="J6" s="11"/>
    </row>
    <row r="7" spans="1:10" x14ac:dyDescent="0.35">
      <c r="A7" s="24" t="s">
        <v>46</v>
      </c>
      <c r="B7" s="19" t="s">
        <v>63</v>
      </c>
      <c r="C7" t="s">
        <v>65</v>
      </c>
      <c r="D7" s="11">
        <v>0.53269999999999995</v>
      </c>
      <c r="E7" s="11">
        <f t="shared" si="2"/>
        <v>0.63011262363894605</v>
      </c>
      <c r="F7" s="11">
        <f t="shared" si="0"/>
        <v>-0.53269999999999995</v>
      </c>
      <c r="G7" s="11">
        <f t="shared" si="1"/>
        <v>0.36988737636105395</v>
      </c>
      <c r="H7" s="12"/>
      <c r="J7" s="11"/>
    </row>
    <row r="8" spans="1:10" x14ac:dyDescent="0.35">
      <c r="A8" s="24" t="s">
        <v>46</v>
      </c>
      <c r="B8" s="19" t="s">
        <v>63</v>
      </c>
      <c r="C8" t="s">
        <v>66</v>
      </c>
      <c r="D8" s="11">
        <v>8.3960000000000007E-2</v>
      </c>
      <c r="E8" s="11">
        <f t="shared" si="2"/>
        <v>0.52097767831742936</v>
      </c>
      <c r="F8" s="11">
        <f t="shared" si="0"/>
        <v>-8.3960000000000007E-2</v>
      </c>
      <c r="G8" s="11">
        <f t="shared" si="1"/>
        <v>0.47902232168257064</v>
      </c>
      <c r="H8" s="12"/>
      <c r="J8" s="11"/>
    </row>
    <row r="9" spans="1:10" x14ac:dyDescent="0.35">
      <c r="A9" s="24" t="s">
        <v>47</v>
      </c>
      <c r="B9" s="19" t="s">
        <v>62</v>
      </c>
      <c r="C9" t="s">
        <v>64</v>
      </c>
      <c r="D9" s="11">
        <v>0.4486</v>
      </c>
      <c r="E9" s="11">
        <f t="shared" si="2"/>
        <v>0.61030631989302375</v>
      </c>
      <c r="F9" s="11">
        <f t="shared" si="0"/>
        <v>-0.4486</v>
      </c>
      <c r="G9" s="11">
        <f t="shared" si="1"/>
        <v>0.38969368010697625</v>
      </c>
      <c r="H9" s="12"/>
      <c r="J9" s="11"/>
    </row>
    <row r="10" spans="1:10" x14ac:dyDescent="0.35">
      <c r="A10" s="24" t="s">
        <v>47</v>
      </c>
      <c r="B10" s="19" t="s">
        <v>62</v>
      </c>
      <c r="C10" t="s">
        <v>65</v>
      </c>
      <c r="D10" s="11">
        <v>-1.2E-4</v>
      </c>
      <c r="E10" s="11">
        <f t="shared" si="2"/>
        <v>0.499970000000036</v>
      </c>
      <c r="F10" s="11">
        <f t="shared" si="0"/>
        <v>1.2E-4</v>
      </c>
      <c r="G10" s="11">
        <f t="shared" si="1"/>
        <v>0.500029999999964</v>
      </c>
      <c r="H10" s="12"/>
      <c r="J10" s="11"/>
    </row>
    <row r="11" spans="1:10" x14ac:dyDescent="0.35">
      <c r="A11" s="24" t="s">
        <v>47</v>
      </c>
      <c r="B11" s="19" t="s">
        <v>62</v>
      </c>
      <c r="C11" t="s">
        <v>66</v>
      </c>
      <c r="D11" s="11">
        <v>-0.44890000000000002</v>
      </c>
      <c r="E11" s="11">
        <f t="shared" si="2"/>
        <v>0.38962233271379432</v>
      </c>
      <c r="F11" s="11">
        <f t="shared" si="0"/>
        <v>0.44890000000000002</v>
      </c>
      <c r="G11" s="11">
        <f t="shared" si="1"/>
        <v>0.61037766728620568</v>
      </c>
      <c r="H11" s="12"/>
      <c r="J11" s="11"/>
    </row>
    <row r="12" spans="1:10" x14ac:dyDescent="0.35">
      <c r="A12" s="24" t="s">
        <v>47</v>
      </c>
      <c r="B12" s="19" t="s">
        <v>63</v>
      </c>
      <c r="C12" t="s">
        <v>64</v>
      </c>
      <c r="D12" s="11">
        <v>2.981E-2</v>
      </c>
      <c r="E12" s="11">
        <f t="shared" si="2"/>
        <v>0.50745194816899308</v>
      </c>
      <c r="F12" s="11">
        <f t="shared" si="0"/>
        <v>-2.981E-2</v>
      </c>
      <c r="G12" s="11">
        <f t="shared" si="1"/>
        <v>0.49254805183100692</v>
      </c>
      <c r="H12" s="12"/>
      <c r="J12" s="11"/>
    </row>
    <row r="13" spans="1:10" x14ac:dyDescent="0.35">
      <c r="A13" s="24" t="s">
        <v>47</v>
      </c>
      <c r="B13" s="19" t="s">
        <v>63</v>
      </c>
      <c r="C13" t="s">
        <v>65</v>
      </c>
      <c r="D13" s="11">
        <v>-0.41889999999999999</v>
      </c>
      <c r="E13" s="11">
        <f t="shared" si="2"/>
        <v>0.39678000041362027</v>
      </c>
      <c r="F13" s="11">
        <f t="shared" si="0"/>
        <v>0.41889999999999999</v>
      </c>
      <c r="G13" s="11">
        <f t="shared" si="1"/>
        <v>0.60321999958637973</v>
      </c>
      <c r="H13" s="12"/>
      <c r="J13" s="11"/>
    </row>
    <row r="14" spans="1:10" x14ac:dyDescent="0.35">
      <c r="A14" s="24" t="s">
        <v>47</v>
      </c>
      <c r="B14" s="19" t="s">
        <v>63</v>
      </c>
      <c r="C14" t="s">
        <v>66</v>
      </c>
      <c r="D14" s="11">
        <v>-0.86770000000000003</v>
      </c>
      <c r="E14" s="11">
        <f t="shared" si="2"/>
        <v>0.29573310942653142</v>
      </c>
      <c r="F14" s="11">
        <f t="shared" si="0"/>
        <v>0.86770000000000003</v>
      </c>
      <c r="G14" s="11">
        <f t="shared" si="1"/>
        <v>0.70426689057346858</v>
      </c>
      <c r="H14" s="12"/>
      <c r="J14" s="11"/>
    </row>
    <row r="15" spans="1:10" x14ac:dyDescent="0.35">
      <c r="A15" s="10"/>
      <c r="D15" s="6"/>
      <c r="E15" s="11"/>
      <c r="F15" s="13"/>
      <c r="G15" s="11"/>
      <c r="H15" s="12"/>
      <c r="I15" s="12"/>
      <c r="J15" s="11"/>
    </row>
    <row r="16" spans="1:10" x14ac:dyDescent="0.35">
      <c r="A16" s="8" t="s">
        <v>118</v>
      </c>
    </row>
    <row r="17" spans="1:10" ht="29" x14ac:dyDescent="0.35">
      <c r="A17" s="1" t="s">
        <v>0</v>
      </c>
      <c r="B17" s="1" t="s">
        <v>1</v>
      </c>
      <c r="C17" s="1" t="s">
        <v>2</v>
      </c>
      <c r="D17" s="1" t="s">
        <v>111</v>
      </c>
      <c r="E17" s="1" t="s">
        <v>112</v>
      </c>
      <c r="G17" s="1"/>
      <c r="H17" s="5" t="s">
        <v>5</v>
      </c>
      <c r="J17" s="9"/>
    </row>
    <row r="18" spans="1:10" x14ac:dyDescent="0.35">
      <c r="A18" s="24" t="s">
        <v>46</v>
      </c>
      <c r="B18" t="s">
        <v>62</v>
      </c>
      <c r="C18" t="s">
        <v>64</v>
      </c>
      <c r="D18" s="11">
        <v>-1.2393000000000001</v>
      </c>
      <c r="E18" s="11">
        <f>EXP(D18)/(1+EXP(D18))</f>
        <v>0.2245578543656053</v>
      </c>
      <c r="G18" s="11"/>
      <c r="H18" s="12">
        <v>2</v>
      </c>
      <c r="J18" s="11"/>
    </row>
    <row r="19" spans="1:10" x14ac:dyDescent="0.35">
      <c r="A19" s="24" t="s">
        <v>46</v>
      </c>
      <c r="B19" t="s">
        <v>62</v>
      </c>
      <c r="C19" t="s">
        <v>65</v>
      </c>
      <c r="D19" s="11">
        <v>-0.7641</v>
      </c>
      <c r="E19" s="11">
        <f t="shared" ref="E19:E28" si="3">EXP(D19)/(1+EXP(D19))</f>
        <v>0.31775677446357981</v>
      </c>
      <c r="G19" s="11"/>
      <c r="H19" s="12">
        <v>3</v>
      </c>
      <c r="J19" s="11"/>
    </row>
    <row r="20" spans="1:10" x14ac:dyDescent="0.35">
      <c r="A20" s="24" t="s">
        <v>46</v>
      </c>
      <c r="B20" t="s">
        <v>62</v>
      </c>
      <c r="C20" t="s">
        <v>66</v>
      </c>
      <c r="D20" s="11">
        <v>-0.2888</v>
      </c>
      <c r="E20" s="11">
        <f t="shared" si="3"/>
        <v>0.4282976722848435</v>
      </c>
      <c r="G20" s="11"/>
      <c r="H20" s="12">
        <v>4</v>
      </c>
      <c r="J20" s="11"/>
    </row>
    <row r="21" spans="1:10" x14ac:dyDescent="0.35">
      <c r="A21" s="24" t="s">
        <v>46</v>
      </c>
      <c r="B21" t="s">
        <v>63</v>
      </c>
      <c r="C21" t="s">
        <v>64</v>
      </c>
      <c r="D21" s="11">
        <v>-2.0182000000000002</v>
      </c>
      <c r="E21" s="11">
        <f t="shared" si="3"/>
        <v>0.11730524302696692</v>
      </c>
      <c r="G21" s="11"/>
      <c r="H21" s="12"/>
      <c r="J21" s="11"/>
    </row>
    <row r="22" spans="1:10" x14ac:dyDescent="0.35">
      <c r="A22" s="24" t="s">
        <v>46</v>
      </c>
      <c r="B22" t="s">
        <v>63</v>
      </c>
      <c r="C22" t="s">
        <v>65</v>
      </c>
      <c r="D22" s="11">
        <v>-1.5428999999999999</v>
      </c>
      <c r="E22" s="11">
        <f t="shared" si="3"/>
        <v>0.17611409550308607</v>
      </c>
      <c r="G22" s="11"/>
      <c r="H22" s="12"/>
      <c r="J22" s="11"/>
    </row>
    <row r="23" spans="1:10" x14ac:dyDescent="0.35">
      <c r="A23" s="24" t="s">
        <v>46</v>
      </c>
      <c r="B23" t="s">
        <v>63</v>
      </c>
      <c r="C23" t="s">
        <v>66</v>
      </c>
      <c r="D23" s="11">
        <v>-1.0677000000000001</v>
      </c>
      <c r="E23" s="11">
        <f t="shared" si="3"/>
        <v>0.25584072658752777</v>
      </c>
      <c r="G23" s="11"/>
      <c r="H23" s="12"/>
      <c r="J23" s="11"/>
    </row>
    <row r="24" spans="1:10" x14ac:dyDescent="0.35">
      <c r="A24" s="10" t="s">
        <v>47</v>
      </c>
      <c r="B24" t="s">
        <v>62</v>
      </c>
      <c r="C24" t="s">
        <v>64</v>
      </c>
      <c r="D24" s="11">
        <v>-0.81679999999999997</v>
      </c>
      <c r="E24" s="11">
        <f t="shared" si="3"/>
        <v>0.30644335296084652</v>
      </c>
      <c r="G24" s="11"/>
      <c r="H24" s="12"/>
      <c r="J24" s="11"/>
    </row>
    <row r="25" spans="1:10" x14ac:dyDescent="0.35">
      <c r="A25" s="10" t="s">
        <v>47</v>
      </c>
      <c r="B25" t="s">
        <v>62</v>
      </c>
      <c r="C25" t="s">
        <v>65</v>
      </c>
      <c r="D25" s="11">
        <v>-0.34160000000000001</v>
      </c>
      <c r="E25" s="11">
        <f t="shared" si="3"/>
        <v>0.41542087036534076</v>
      </c>
      <c r="G25" s="11"/>
      <c r="H25" s="12"/>
      <c r="J25" s="11"/>
    </row>
    <row r="26" spans="1:10" x14ac:dyDescent="0.35">
      <c r="A26" s="10" t="s">
        <v>47</v>
      </c>
      <c r="B26" t="s">
        <v>62</v>
      </c>
      <c r="C26" t="s">
        <v>66</v>
      </c>
      <c r="D26" s="11">
        <v>0.13370000000000001</v>
      </c>
      <c r="E26" s="11">
        <f t="shared" si="3"/>
        <v>0.53337529759972546</v>
      </c>
      <c r="G26" s="11"/>
      <c r="H26" s="12"/>
      <c r="J26" s="11"/>
    </row>
    <row r="27" spans="1:10" x14ac:dyDescent="0.35">
      <c r="A27" s="10" t="s">
        <v>47</v>
      </c>
      <c r="B27" t="s">
        <v>63</v>
      </c>
      <c r="C27" t="s">
        <v>64</v>
      </c>
      <c r="D27" s="11">
        <v>-1.5956999999999999</v>
      </c>
      <c r="E27" s="11">
        <f t="shared" si="3"/>
        <v>0.16858345748214681</v>
      </c>
      <c r="G27" s="11"/>
      <c r="H27" s="12"/>
      <c r="J27" s="11"/>
    </row>
    <row r="28" spans="1:10" x14ac:dyDescent="0.35">
      <c r="A28" s="10" t="s">
        <v>47</v>
      </c>
      <c r="B28" t="s">
        <v>63</v>
      </c>
      <c r="C28" t="s">
        <v>65</v>
      </c>
      <c r="D28" s="11">
        <v>-1.1204000000000001</v>
      </c>
      <c r="E28" s="11">
        <f t="shared" si="3"/>
        <v>0.24593709519647641</v>
      </c>
      <c r="G28" s="11"/>
      <c r="H28" s="12"/>
      <c r="J28" s="11"/>
    </row>
    <row r="29" spans="1:10" x14ac:dyDescent="0.35">
      <c r="A29" s="10" t="s">
        <v>47</v>
      </c>
      <c r="B29" t="s">
        <v>63</v>
      </c>
      <c r="C29" t="s">
        <v>66</v>
      </c>
      <c r="D29" s="11">
        <v>-0.64510000000000001</v>
      </c>
      <c r="E29" s="11">
        <f>EXP(D29)/(1+EXP(D29))</f>
        <v>0.34409458909004637</v>
      </c>
      <c r="G29" s="11"/>
      <c r="H29" s="12"/>
      <c r="J29" s="11"/>
    </row>
    <row r="30" spans="1:10" x14ac:dyDescent="0.35">
      <c r="A30" s="10"/>
      <c r="D30" s="14"/>
      <c r="E30" s="11"/>
      <c r="F30" s="11"/>
      <c r="G30" s="11"/>
      <c r="H30" s="12"/>
      <c r="J30" s="11"/>
    </row>
    <row r="31" spans="1:10" x14ac:dyDescent="0.35">
      <c r="A31" s="15"/>
      <c r="B31" s="14"/>
      <c r="C31" s="14"/>
      <c r="D31" s="14"/>
      <c r="E31" s="14"/>
      <c r="F31" s="14"/>
      <c r="G31" s="16"/>
      <c r="H31" s="4"/>
      <c r="I31" s="4"/>
      <c r="J31" s="11"/>
    </row>
    <row r="32" spans="1:10" x14ac:dyDescent="0.35">
      <c r="A32" s="16"/>
      <c r="G32" s="16"/>
      <c r="H32" s="4"/>
      <c r="I32" s="4"/>
      <c r="J32" s="11"/>
    </row>
    <row r="33" spans="1:10" x14ac:dyDescent="0.35">
      <c r="A33" s="16"/>
      <c r="G33" s="16"/>
      <c r="H33" s="4"/>
      <c r="I33" s="4"/>
    </row>
    <row r="34" spans="1:10" x14ac:dyDescent="0.35">
      <c r="A34" s="16"/>
      <c r="G34" s="16"/>
    </row>
    <row r="35" spans="1:10" x14ac:dyDescent="0.35">
      <c r="A35" s="16"/>
      <c r="G35" s="16"/>
      <c r="H35" s="4"/>
      <c r="I35" s="4"/>
    </row>
    <row r="36" spans="1:10" x14ac:dyDescent="0.35">
      <c r="A36" s="16"/>
      <c r="G36" s="16"/>
    </row>
    <row r="37" spans="1:10" x14ac:dyDescent="0.35">
      <c r="A37" s="16"/>
      <c r="G37" s="16"/>
      <c r="H37" s="4"/>
      <c r="I37" s="4"/>
    </row>
    <row r="38" spans="1:10" x14ac:dyDescent="0.35">
      <c r="A38" s="16"/>
      <c r="G38" s="16"/>
      <c r="H38" s="4"/>
      <c r="I38" s="4"/>
      <c r="J38" s="11"/>
    </row>
    <row r="39" spans="1:10" x14ac:dyDescent="0.35">
      <c r="A39" s="16"/>
      <c r="G39" s="16"/>
    </row>
    <row r="40" spans="1:10" x14ac:dyDescent="0.35">
      <c r="A40" s="16"/>
      <c r="B40" s="14"/>
      <c r="C40" s="14"/>
      <c r="D40" s="14"/>
      <c r="E40" s="14"/>
      <c r="F40" s="14"/>
      <c r="G40" s="16"/>
    </row>
    <row r="41" spans="1:10" x14ac:dyDescent="0.35">
      <c r="A41" s="15"/>
      <c r="B41" s="14"/>
      <c r="C41" s="14"/>
      <c r="D41" s="14"/>
      <c r="E41" s="14"/>
      <c r="F41" s="14"/>
      <c r="G41" s="14"/>
      <c r="H41" s="4"/>
      <c r="I41" s="4"/>
    </row>
    <row r="42" spans="1:10" x14ac:dyDescent="0.35">
      <c r="A42" s="15"/>
      <c r="B42" s="14"/>
      <c r="C42" s="14"/>
      <c r="D42" s="14"/>
      <c r="E42" s="14"/>
      <c r="F42" s="14"/>
      <c r="G42" s="14"/>
      <c r="H42" s="4"/>
      <c r="I42" s="4"/>
    </row>
    <row r="43" spans="1:10" x14ac:dyDescent="0.35">
      <c r="A43" s="15"/>
      <c r="B43" s="14"/>
      <c r="C43" s="14"/>
      <c r="D43" s="14"/>
      <c r="E43" s="14"/>
      <c r="F43" s="14"/>
      <c r="G43" s="14"/>
      <c r="H43" s="4"/>
      <c r="I43" s="4"/>
    </row>
    <row r="44" spans="1:10" x14ac:dyDescent="0.35">
      <c r="A44" s="15"/>
      <c r="B44" s="14"/>
      <c r="C44" s="14"/>
      <c r="D44" s="14"/>
      <c r="E44" s="14"/>
      <c r="F44" s="14"/>
      <c r="G44" s="14"/>
      <c r="H44" s="4"/>
      <c r="I44" s="4"/>
    </row>
    <row r="45" spans="1:10" x14ac:dyDescent="0.35">
      <c r="A45" s="15"/>
      <c r="B45" s="14"/>
      <c r="C45" s="14"/>
      <c r="D45" s="14"/>
      <c r="E45" s="14"/>
      <c r="F45" s="14"/>
      <c r="G45" s="14"/>
      <c r="H45" s="4"/>
      <c r="I45" s="4"/>
    </row>
    <row r="46" spans="1:10" x14ac:dyDescent="0.35">
      <c r="A46" s="15"/>
      <c r="B46" s="14"/>
      <c r="C46" s="14"/>
      <c r="D46" s="14"/>
      <c r="E46" s="14"/>
      <c r="F46" s="14"/>
      <c r="G46" s="14"/>
      <c r="H46" s="4"/>
      <c r="I46" s="4"/>
    </row>
    <row r="47" spans="1:10" x14ac:dyDescent="0.35">
      <c r="A47" s="15"/>
      <c r="B47" s="14"/>
      <c r="C47" s="14"/>
      <c r="D47" s="14"/>
      <c r="E47" s="14"/>
      <c r="F47" s="14"/>
      <c r="G47" s="14"/>
      <c r="H47" s="4"/>
      <c r="I47" s="4"/>
    </row>
    <row r="48" spans="1:10" x14ac:dyDescent="0.35">
      <c r="A48" s="15"/>
      <c r="B48" s="14"/>
      <c r="C48" s="14"/>
      <c r="D48" s="14"/>
      <c r="E48" s="14"/>
      <c r="F48" s="14"/>
      <c r="G48" s="14"/>
      <c r="H48" s="4"/>
      <c r="I48" s="4"/>
    </row>
    <row r="49" spans="1:9" x14ac:dyDescent="0.35">
      <c r="A49" s="15"/>
      <c r="B49" s="14"/>
      <c r="C49" s="14"/>
      <c r="D49" s="14"/>
      <c r="E49" s="14"/>
      <c r="F49" s="14"/>
      <c r="G49" s="14"/>
      <c r="H49" s="4"/>
      <c r="I49" s="4"/>
    </row>
    <row r="50" spans="1:9" x14ac:dyDescent="0.35">
      <c r="A50" s="15"/>
      <c r="B50" s="14"/>
      <c r="C50" s="14"/>
      <c r="D50" s="14"/>
      <c r="E50" s="14"/>
      <c r="F50" s="14"/>
      <c r="G50" s="14"/>
      <c r="H50" s="4"/>
      <c r="I50" s="4"/>
    </row>
    <row r="51" spans="1:9" x14ac:dyDescent="0.35">
      <c r="A51" s="15"/>
      <c r="B51" s="14"/>
      <c r="C51" s="14"/>
      <c r="D51" s="14"/>
      <c r="E51" s="14"/>
      <c r="F51" s="14"/>
      <c r="G51" s="14"/>
      <c r="H51" s="4"/>
      <c r="I51" s="4"/>
    </row>
    <row r="52" spans="1:9" x14ac:dyDescent="0.35">
      <c r="A52" s="15"/>
      <c r="B52" s="14"/>
      <c r="C52" s="14"/>
      <c r="D52" s="14"/>
      <c r="E52" s="14"/>
      <c r="F52" s="14"/>
      <c r="G52" s="14"/>
      <c r="H52" s="4"/>
      <c r="I52" s="4"/>
    </row>
    <row r="53" spans="1:9" x14ac:dyDescent="0.35">
      <c r="A53" s="15"/>
      <c r="B53" s="14"/>
      <c r="C53" s="14"/>
      <c r="D53" s="14"/>
      <c r="E53" s="14"/>
      <c r="F53" s="14"/>
      <c r="G53" s="14"/>
      <c r="H53" s="4"/>
      <c r="I53" s="4"/>
    </row>
    <row r="54" spans="1:9" x14ac:dyDescent="0.35">
      <c r="A54" s="15"/>
      <c r="B54" s="14"/>
      <c r="C54" s="14"/>
      <c r="D54" s="14"/>
      <c r="E54" s="14"/>
      <c r="F54" s="14"/>
      <c r="G54" s="14"/>
      <c r="H54" s="4"/>
      <c r="I54" s="4"/>
    </row>
    <row r="55" spans="1:9" x14ac:dyDescent="0.35">
      <c r="A55" s="15"/>
      <c r="B55" s="14"/>
      <c r="C55" s="14"/>
      <c r="D55" s="14"/>
      <c r="E55" s="14"/>
      <c r="F55" s="14"/>
      <c r="G55" s="14"/>
      <c r="H55" s="4"/>
      <c r="I55" s="4"/>
    </row>
    <row r="56" spans="1:9" x14ac:dyDescent="0.35">
      <c r="A56" s="15"/>
      <c r="B56" s="14"/>
      <c r="C56" s="14"/>
      <c r="D56" s="14"/>
      <c r="E56" s="14"/>
      <c r="F56" s="14"/>
      <c r="G56" s="14"/>
      <c r="H56" s="4"/>
      <c r="I56" s="4"/>
    </row>
    <row r="57" spans="1:9" x14ac:dyDescent="0.35">
      <c r="A57" s="15"/>
      <c r="B57" s="14"/>
      <c r="C57" s="14"/>
      <c r="D57" s="14"/>
      <c r="E57" s="14"/>
      <c r="F57" s="14"/>
      <c r="G57" s="14"/>
      <c r="H57" s="4"/>
      <c r="I57" s="4"/>
    </row>
    <row r="58" spans="1:9" x14ac:dyDescent="0.35">
      <c r="A58" s="15"/>
      <c r="B58" s="14"/>
      <c r="C58" s="14"/>
      <c r="D58" s="14"/>
      <c r="E58" s="14"/>
      <c r="F58" s="14"/>
      <c r="G58" s="14"/>
      <c r="H58" s="4"/>
      <c r="I58" s="4"/>
    </row>
    <row r="59" spans="1:9" x14ac:dyDescent="0.35">
      <c r="A59" s="15"/>
      <c r="B59" s="14"/>
      <c r="C59" s="14"/>
      <c r="D59" s="14"/>
      <c r="E59" s="14"/>
      <c r="F59" s="14"/>
      <c r="G59" s="14"/>
      <c r="H59" s="4"/>
      <c r="I59" s="4"/>
    </row>
    <row r="60" spans="1:9" x14ac:dyDescent="0.35">
      <c r="A60" s="15"/>
      <c r="B60" s="14"/>
      <c r="C60" s="14"/>
      <c r="D60" s="14"/>
      <c r="E60" s="14"/>
      <c r="F60" s="14"/>
      <c r="G60" s="14"/>
      <c r="H60" s="4"/>
      <c r="I60" s="4"/>
    </row>
    <row r="61" spans="1:9" x14ac:dyDescent="0.35">
      <c r="A61" s="15"/>
      <c r="B61" s="14"/>
      <c r="C61" s="14"/>
      <c r="D61" s="14"/>
      <c r="E61" s="14"/>
      <c r="F61" s="14"/>
      <c r="G61" s="14"/>
      <c r="H61" s="4"/>
      <c r="I61" s="4"/>
    </row>
    <row r="62" spans="1:9" x14ac:dyDescent="0.35">
      <c r="A62" s="15"/>
      <c r="B62" s="14"/>
      <c r="C62" s="14"/>
      <c r="D62" s="14"/>
      <c r="E62" s="14"/>
      <c r="F62" s="14"/>
      <c r="G62" s="14"/>
      <c r="H62" s="4"/>
      <c r="I62" s="4"/>
    </row>
    <row r="63" spans="1:9" x14ac:dyDescent="0.35">
      <c r="A63" s="15"/>
      <c r="B63" s="14"/>
      <c r="C63" s="14"/>
      <c r="D63" s="14"/>
      <c r="E63" s="14"/>
      <c r="F63" s="14"/>
      <c r="G63" s="14"/>
      <c r="H63" s="4"/>
      <c r="I63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Probability</vt:lpstr>
      <vt:lpstr>2a Figures</vt:lpstr>
      <vt:lpstr>2b Logits and Probs</vt:lpstr>
      <vt:lpstr>2b Prop Odds Figure</vt:lpstr>
      <vt:lpstr>2b Partial Prop Odds Figures</vt:lpstr>
      <vt:lpstr>2b Nominal Figures</vt:lpstr>
      <vt:lpstr>'2b Partial Prop Odds Figures'!OLE_LINK1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2014-11-10T01:55:54Z</dcterms:created>
  <dcterms:modified xsi:type="dcterms:W3CDTF">2025-02-03T20:17:59Z</dcterms:modified>
</cp:coreProperties>
</file>